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o7989\Desktop\MTTA\2026 Sports\Draws\TEF Master Draws\"/>
    </mc:Choice>
  </mc:AlternateContent>
  <xr:revisionPtr revIDLastSave="0" documentId="13_ncr:1_{7A0F7493-B633-4636-A752-64458F73812A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Overview" sheetId="1" r:id="rId1"/>
    <sheet name="Master Draw" sheetId="2" r:id="rId2"/>
    <sheet name="Score Entry" sheetId="3" r:id="rId3"/>
    <sheet name="Mens Ladder" sheetId="4" r:id="rId4"/>
    <sheet name="Womens Ladder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5" l="1"/>
  <c r="F37" i="5"/>
  <c r="G36" i="5"/>
  <c r="F36" i="5"/>
  <c r="G35" i="5"/>
  <c r="F35" i="5"/>
  <c r="G34" i="5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7" i="5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F11" i="4"/>
  <c r="G10" i="4"/>
  <c r="G7" i="4"/>
  <c r="B7" i="4"/>
  <c r="J40" i="3"/>
  <c r="K40" i="3" s="1"/>
  <c r="I37" i="5" s="1"/>
  <c r="J39" i="3"/>
  <c r="K39" i="3" s="1"/>
  <c r="I36" i="5" s="1"/>
  <c r="J38" i="3"/>
  <c r="K38" i="3" s="1"/>
  <c r="I35" i="5" s="1"/>
  <c r="K37" i="3"/>
  <c r="I34" i="5" s="1"/>
  <c r="J37" i="3"/>
  <c r="J36" i="3"/>
  <c r="B11" i="5" s="1"/>
  <c r="J35" i="3"/>
  <c r="K35" i="3" s="1"/>
  <c r="I32" i="5" s="1"/>
  <c r="J34" i="3"/>
  <c r="K34" i="3" s="1"/>
  <c r="I30" i="4" s="1"/>
  <c r="K33" i="3"/>
  <c r="I29" i="4" s="1"/>
  <c r="J33" i="3"/>
  <c r="J32" i="3"/>
  <c r="K32" i="3" s="1"/>
  <c r="I28" i="4" s="1"/>
  <c r="J31" i="3"/>
  <c r="K31" i="3" s="1"/>
  <c r="I31" i="5" s="1"/>
  <c r="J30" i="3"/>
  <c r="K30" i="3" s="1"/>
  <c r="I30" i="5" s="1"/>
  <c r="K29" i="3"/>
  <c r="I29" i="5" s="1"/>
  <c r="J29" i="3"/>
  <c r="J28" i="3"/>
  <c r="F10" i="4" s="1"/>
  <c r="J27" i="3"/>
  <c r="K27" i="3" s="1"/>
  <c r="I26" i="4" s="1"/>
  <c r="J26" i="3"/>
  <c r="K26" i="3" s="1"/>
  <c r="I25" i="4" s="1"/>
  <c r="K25" i="3"/>
  <c r="I28" i="5" s="1"/>
  <c r="J25" i="3"/>
  <c r="J24" i="3"/>
  <c r="K24" i="3" s="1"/>
  <c r="I27" i="5" s="1"/>
  <c r="J23" i="3"/>
  <c r="K23" i="3" s="1"/>
  <c r="I26" i="5" s="1"/>
  <c r="J22" i="3"/>
  <c r="K22" i="3" s="1"/>
  <c r="I24" i="4" s="1"/>
  <c r="K21" i="3"/>
  <c r="I23" i="4" s="1"/>
  <c r="J21" i="3"/>
  <c r="J20" i="3"/>
  <c r="K20" i="3" s="1"/>
  <c r="I22" i="4" s="1"/>
  <c r="J19" i="3"/>
  <c r="K19" i="3" s="1"/>
  <c r="I25" i="5" s="1"/>
  <c r="J18" i="3"/>
  <c r="K18" i="3" s="1"/>
  <c r="I24" i="5" s="1"/>
  <c r="K17" i="3"/>
  <c r="I23" i="5" s="1"/>
  <c r="J17" i="3"/>
  <c r="B10" i="5" s="1"/>
  <c r="J16" i="3"/>
  <c r="G9" i="4" s="1"/>
  <c r="J15" i="3"/>
  <c r="K15" i="3" s="1"/>
  <c r="I20" i="4" s="1"/>
  <c r="J14" i="3"/>
  <c r="K14" i="3" s="1"/>
  <c r="I19" i="4" s="1"/>
  <c r="K13" i="3"/>
  <c r="I22" i="5" s="1"/>
  <c r="J13" i="3"/>
  <c r="J12" i="3"/>
  <c r="G6" i="5" s="1"/>
  <c r="J11" i="3"/>
  <c r="K11" i="3" s="1"/>
  <c r="I20" i="5" s="1"/>
  <c r="J10" i="3"/>
  <c r="F8" i="4" s="1"/>
  <c r="K9" i="3"/>
  <c r="I17" i="4" s="1"/>
  <c r="J9" i="3"/>
  <c r="F7" i="4" s="1"/>
  <c r="H7" i="4" s="1"/>
  <c r="J8" i="3"/>
  <c r="B6" i="4" s="1"/>
  <c r="J7" i="3"/>
  <c r="B9" i="5" s="1"/>
  <c r="J6" i="3"/>
  <c r="F7" i="5" s="1"/>
  <c r="J5" i="3"/>
  <c r="G12" i="5" s="1"/>
  <c r="H7" i="5" l="1"/>
  <c r="H10" i="4"/>
  <c r="F8" i="5"/>
  <c r="K5" i="3"/>
  <c r="B12" i="5"/>
  <c r="B8" i="4"/>
  <c r="G11" i="4"/>
  <c r="H11" i="4" s="1"/>
  <c r="G8" i="5"/>
  <c r="F9" i="5"/>
  <c r="K6" i="3"/>
  <c r="C6" i="5" s="1"/>
  <c r="K10" i="3"/>
  <c r="D7" i="4"/>
  <c r="B9" i="4"/>
  <c r="B6" i="5"/>
  <c r="G9" i="5"/>
  <c r="F10" i="5"/>
  <c r="F6" i="4"/>
  <c r="B10" i="4"/>
  <c r="B7" i="5"/>
  <c r="G10" i="5"/>
  <c r="F11" i="5"/>
  <c r="I17" i="5"/>
  <c r="K7" i="3"/>
  <c r="G6" i="4"/>
  <c r="B11" i="4"/>
  <c r="B8" i="5"/>
  <c r="G11" i="5"/>
  <c r="F12" i="5"/>
  <c r="H12" i="5" s="1"/>
  <c r="K16" i="3"/>
  <c r="K36" i="3"/>
  <c r="G8" i="4"/>
  <c r="H8" i="4" s="1"/>
  <c r="F9" i="4"/>
  <c r="H9" i="4" s="1"/>
  <c r="F6" i="5"/>
  <c r="H6" i="5" s="1"/>
  <c r="D8" i="5"/>
  <c r="K8" i="3"/>
  <c r="K12" i="3"/>
  <c r="D12" i="5" s="1"/>
  <c r="K28" i="3"/>
  <c r="H8" i="5" l="1"/>
  <c r="H6" i="4"/>
  <c r="I21" i="4"/>
  <c r="D9" i="4"/>
  <c r="C12" i="5"/>
  <c r="C9" i="5"/>
  <c r="H10" i="5"/>
  <c r="H9" i="5"/>
  <c r="C10" i="5"/>
  <c r="H11" i="5"/>
  <c r="D9" i="5"/>
  <c r="I19" i="5"/>
  <c r="C8" i="5"/>
  <c r="I8" i="5" s="1"/>
  <c r="C11" i="5"/>
  <c r="C7" i="5"/>
  <c r="D10" i="5"/>
  <c r="I16" i="4"/>
  <c r="D11" i="4"/>
  <c r="C6" i="4"/>
  <c r="C11" i="4"/>
  <c r="C10" i="4"/>
  <c r="C9" i="4"/>
  <c r="C8" i="4"/>
  <c r="C7" i="4"/>
  <c r="D6" i="4"/>
  <c r="I27" i="4"/>
  <c r="D10" i="4"/>
  <c r="E10" i="4" s="1"/>
  <c r="I33" i="5"/>
  <c r="D11" i="5"/>
  <c r="I18" i="4"/>
  <c r="D8" i="4"/>
  <c r="E8" i="4" s="1"/>
  <c r="I21" i="5"/>
  <c r="D6" i="5"/>
  <c r="I6" i="5" s="1"/>
  <c r="I18" i="5"/>
  <c r="D7" i="5"/>
  <c r="I9" i="4" l="1"/>
  <c r="E11" i="4"/>
  <c r="I7" i="5"/>
  <c r="I10" i="4"/>
  <c r="E6" i="5"/>
  <c r="I10" i="5"/>
  <c r="E10" i="5"/>
  <c r="I11" i="4"/>
  <c r="E8" i="5"/>
  <c r="I6" i="4"/>
  <c r="E6" i="4"/>
  <c r="I11" i="5"/>
  <c r="E11" i="5"/>
  <c r="I9" i="5"/>
  <c r="E9" i="5"/>
  <c r="I12" i="5"/>
  <c r="E12" i="5"/>
  <c r="E7" i="5"/>
  <c r="I7" i="4"/>
  <c r="E7" i="4"/>
  <c r="I8" i="4"/>
  <c r="E9" i="4"/>
  <c r="J11" i="5" l="1"/>
  <c r="J10" i="5"/>
  <c r="J12" i="5"/>
  <c r="J7" i="5"/>
  <c r="J6" i="4"/>
  <c r="J7" i="4"/>
  <c r="J11" i="4"/>
  <c r="J10" i="4"/>
  <c r="J9" i="4"/>
  <c r="J8" i="4"/>
  <c r="J9" i="5"/>
  <c r="J6" i="5"/>
  <c r="J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G5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5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6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6" authorId="0" shapeId="0" xr:uid="{00000000-0006-0000-0200-000004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7" authorId="0" shapeId="0" xr:uid="{00000000-0006-0000-0200-000005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7" authorId="0" shapeId="0" xr:uid="{00000000-0006-0000-0200-000006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8" authorId="0" shapeId="0" xr:uid="{00000000-0006-0000-0200-000007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8" authorId="0" shapeId="0" xr:uid="{00000000-0006-0000-0200-000008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9" authorId="0" shapeId="0" xr:uid="{00000000-0006-0000-0200-000009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9" authorId="0" shapeId="0" xr:uid="{00000000-0006-0000-0200-00000A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10" authorId="0" shapeId="0" xr:uid="{00000000-0006-0000-0200-00000B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0" authorId="0" shapeId="0" xr:uid="{00000000-0006-0000-0200-00000C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11" authorId="0" shapeId="0" xr:uid="{00000000-0006-0000-0200-00000D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1" authorId="0" shapeId="0" xr:uid="{00000000-0006-0000-0200-00000E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12" authorId="0" shapeId="0" xr:uid="{00000000-0006-0000-0200-00000F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2" authorId="0" shapeId="0" xr:uid="{00000000-0006-0000-0200-000010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13" authorId="0" shapeId="0" xr:uid="{00000000-0006-0000-0200-000011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3" authorId="0" shapeId="0" xr:uid="{00000000-0006-0000-0200-000012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14" authorId="0" shapeId="0" xr:uid="{00000000-0006-0000-0200-000013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4" authorId="0" shapeId="0" xr:uid="{00000000-0006-0000-0200-000014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15" authorId="0" shapeId="0" xr:uid="{00000000-0006-0000-0200-000015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5" authorId="0" shapeId="0" xr:uid="{00000000-0006-0000-0200-000016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16" authorId="0" shapeId="0" xr:uid="{00000000-0006-0000-0200-000017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6" authorId="0" shapeId="0" xr:uid="{00000000-0006-0000-0200-000018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17" authorId="0" shapeId="0" xr:uid="{00000000-0006-0000-0200-000019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7" authorId="0" shapeId="0" xr:uid="{00000000-0006-0000-0200-00001A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18" authorId="0" shapeId="0" xr:uid="{00000000-0006-0000-0200-00001B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8" authorId="0" shapeId="0" xr:uid="{00000000-0006-0000-0200-00001C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19" authorId="0" shapeId="0" xr:uid="{00000000-0006-0000-0200-00001D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9" authorId="0" shapeId="0" xr:uid="{00000000-0006-0000-0200-00001E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20" authorId="0" shapeId="0" xr:uid="{00000000-0006-0000-0200-00001F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20" authorId="0" shapeId="0" xr:uid="{00000000-0006-0000-0200-000020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21" authorId="0" shapeId="0" xr:uid="{00000000-0006-0000-0200-000021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21" authorId="0" shapeId="0" xr:uid="{00000000-0006-0000-0200-000022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22" authorId="0" shapeId="0" xr:uid="{00000000-0006-0000-0200-000023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22" authorId="0" shapeId="0" xr:uid="{00000000-0006-0000-0200-000024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23" authorId="0" shapeId="0" xr:uid="{00000000-0006-0000-0200-000025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23" authorId="0" shapeId="0" xr:uid="{00000000-0006-0000-0200-000026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24" authorId="0" shapeId="0" xr:uid="{00000000-0006-0000-0200-000027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24" authorId="0" shapeId="0" xr:uid="{00000000-0006-0000-0200-000028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25" authorId="0" shapeId="0" xr:uid="{00000000-0006-0000-0200-000029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25" authorId="0" shapeId="0" xr:uid="{00000000-0006-0000-0200-00002A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26" authorId="0" shapeId="0" xr:uid="{00000000-0006-0000-0200-00002B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26" authorId="0" shapeId="0" xr:uid="{00000000-0006-0000-0200-00002C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27" authorId="0" shapeId="0" xr:uid="{00000000-0006-0000-0200-00002D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27" authorId="0" shapeId="0" xr:uid="{00000000-0006-0000-0200-00002E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28" authorId="0" shapeId="0" xr:uid="{00000000-0006-0000-0200-00002F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28" authorId="0" shapeId="0" xr:uid="{00000000-0006-0000-0200-000030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29" authorId="0" shapeId="0" xr:uid="{00000000-0006-0000-0200-000031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29" authorId="0" shapeId="0" xr:uid="{00000000-0006-0000-0200-000032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30" authorId="0" shapeId="0" xr:uid="{00000000-0006-0000-0200-000033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30" authorId="0" shapeId="0" xr:uid="{00000000-0006-0000-0200-000034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31" authorId="0" shapeId="0" xr:uid="{00000000-0006-0000-0200-000035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31" authorId="0" shapeId="0" xr:uid="{00000000-0006-0000-0200-000036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32" authorId="0" shapeId="0" xr:uid="{00000000-0006-0000-0200-000037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32" authorId="0" shapeId="0" xr:uid="{00000000-0006-0000-0200-000038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33" authorId="0" shapeId="0" xr:uid="{00000000-0006-0000-0200-000039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33" authorId="0" shapeId="0" xr:uid="{00000000-0006-0000-0200-00003A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34" authorId="0" shapeId="0" xr:uid="{00000000-0006-0000-0200-00003B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34" authorId="0" shapeId="0" xr:uid="{00000000-0006-0000-0200-00003C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35" authorId="0" shapeId="0" xr:uid="{00000000-0006-0000-0200-00003D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35" authorId="0" shapeId="0" xr:uid="{00000000-0006-0000-0200-00003E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36" authorId="0" shapeId="0" xr:uid="{00000000-0006-0000-0200-00003F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36" authorId="0" shapeId="0" xr:uid="{00000000-0006-0000-0200-000040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37" authorId="0" shapeId="0" xr:uid="{00000000-0006-0000-0200-000041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37" authorId="0" shapeId="0" xr:uid="{00000000-0006-0000-0200-000042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38" authorId="0" shapeId="0" xr:uid="{00000000-0006-0000-0200-000043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38" authorId="0" shapeId="0" xr:uid="{00000000-0006-0000-0200-000044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39" authorId="0" shapeId="0" xr:uid="{00000000-0006-0000-0200-000045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39" authorId="0" shapeId="0" xr:uid="{00000000-0006-0000-0200-000046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G40" authorId="0" shapeId="0" xr:uid="{00000000-0006-0000-0200-000047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40" authorId="0" shapeId="0" xr:uid="{00000000-0006-0000-0200-000048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</commentList>
</comments>
</file>

<file path=xl/sharedStrings.xml><?xml version="1.0" encoding="utf-8"?>
<sst xmlns="http://schemas.openxmlformats.org/spreadsheetml/2006/main" count="713" uniqueCount="138">
  <si>
    <t>1. Enter scores on the Score Entry sheet in the blue cells only.</t>
  </si>
  <si>
    <t>2. Ladders update automatically for all completed matches.</t>
  </si>
  <si>
    <t>3. Court Duty teams are excluded throughout this workbook.</t>
  </si>
  <si>
    <t>4. Points system: Win = 2, Draw = 1, Loss = 0.</t>
  </si>
  <si>
    <t>5. Ranking order: Points, then Diff.</t>
  </si>
  <si>
    <t>Grade</t>
  </si>
  <si>
    <t>Teams</t>
  </si>
  <si>
    <t>Matches</t>
  </si>
  <si>
    <t>Mens</t>
  </si>
  <si>
    <t>Akld Blu, Akld Whi, Hutt Val, Porirua, Rotorua, Taupo</t>
  </si>
  <si>
    <t>Womens</t>
  </si>
  <si>
    <t>Akld Blu, Akld Whi, Akld Yellow, Hutt Val, Porirua, Rotorua, Taupo</t>
  </si>
  <si>
    <t>Round</t>
  </si>
  <si>
    <t>Time</t>
  </si>
  <si>
    <t>Court 1 Match</t>
  </si>
  <si>
    <t>Court 1 Duty</t>
  </si>
  <si>
    <t>Court 2 Match</t>
  </si>
  <si>
    <t>Court 2 Duty</t>
  </si>
  <si>
    <t>Court 3 Match</t>
  </si>
  <si>
    <t>Court 3 Duty</t>
  </si>
  <si>
    <t>08:20 (W)</t>
  </si>
  <si>
    <t>Akld Yellow v Taupo</t>
  </si>
  <si>
    <t>Akld Blu</t>
  </si>
  <si>
    <t>Akld Whi v Rotorua</t>
  </si>
  <si>
    <t>Akld Whi</t>
  </si>
  <si>
    <t>Hutt Val v Porirua</t>
  </si>
  <si>
    <t>Hutt Val</t>
  </si>
  <si>
    <t>09:05 (M)</t>
  </si>
  <si>
    <t>Akld Blu v Taupo</t>
  </si>
  <si>
    <t>Akld Yellow</t>
  </si>
  <si>
    <t>09:50 (W)</t>
  </si>
  <si>
    <t>Akld Whi v Hutt Val</t>
  </si>
  <si>
    <t>Porirua</t>
  </si>
  <si>
    <t>Rotorua</t>
  </si>
  <si>
    <t>Akld Yellow v Porirua</t>
  </si>
  <si>
    <t>Taupo</t>
  </si>
  <si>
    <t>10:35 (M)</t>
  </si>
  <si>
    <t>Akld Blu v Rotorua</t>
  </si>
  <si>
    <t>Porirua v Taupo</t>
  </si>
  <si>
    <t>11:20 (W)</t>
  </si>
  <si>
    <t>Akld Whi v Akld Yellow</t>
  </si>
  <si>
    <t>12:05 (M)</t>
  </si>
  <si>
    <t>Hutt Val v Rotorua</t>
  </si>
  <si>
    <t>Akld Whi v Taupo</t>
  </si>
  <si>
    <t>Akld Blu v Porirua</t>
  </si>
  <si>
    <t>12:50 (W)</t>
  </si>
  <si>
    <t>01:35 (M)</t>
  </si>
  <si>
    <t>Akld Blu v Hutt Val</t>
  </si>
  <si>
    <t>Akld Whi v Porirua</t>
  </si>
  <si>
    <t>Rotorua v Taupo</t>
  </si>
  <si>
    <t>02:20 (W)</t>
  </si>
  <si>
    <t>Akld Yellow v Rotorua</t>
  </si>
  <si>
    <t>03:05 (M)</t>
  </si>
  <si>
    <t>Porirua v Rotorua</t>
  </si>
  <si>
    <t>Akld Blu v Akld Whi</t>
  </si>
  <si>
    <t>Hutt Val v Taupo</t>
  </si>
  <si>
    <t>03:50 (W)</t>
  </si>
  <si>
    <t>Akld Yellow v Hutt Val</t>
  </si>
  <si>
    <t>04:35 (W)</t>
  </si>
  <si>
    <t>Akld Blu v Akld Yellow</t>
  </si>
  <si>
    <t>Enter final scores in the blue cells only</t>
  </si>
  <si>
    <t>Match ID</t>
  </si>
  <si>
    <t>Court</t>
  </si>
  <si>
    <t>Team 1</t>
  </si>
  <si>
    <t>Team 1 Score</t>
  </si>
  <si>
    <t>Team 2 Score</t>
  </si>
  <si>
    <t>Team 2</t>
  </si>
  <si>
    <t>Completed</t>
  </si>
  <si>
    <t>Winner / Result</t>
  </si>
  <si>
    <t>Match Label</t>
  </si>
  <si>
    <t>M01</t>
  </si>
  <si>
    <t>Court 1</t>
  </si>
  <si>
    <t/>
  </si>
  <si>
    <t>M02</t>
  </si>
  <si>
    <t>Court 2</t>
  </si>
  <si>
    <t>M03</t>
  </si>
  <si>
    <t>Court 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</si>
  <si>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</si>
  <si>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</si>
  <si>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</si>
  <si>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</si>
  <si>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</si>
  <si>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</si>
  <si>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</si>
  <si>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</si>
  <si>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</si>
  <si>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</si>
  <si>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</si>
  <si>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</si>
  <si>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</si>
  <si>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</si>
  <si>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</si>
  <si>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</si>
  <si>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</si>
  <si>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</si>
  <si>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</si>
  <si>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</si>
  <si>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</si>
  <si>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</si>
  <si>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</si>
  <si>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</si>
  <si>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</si>
  <si>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</si>
  <si>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</si>
  <si>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</si>
  <si>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</si>
  <si>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</si>
  <si>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</si>
  <si>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</si>
  <si>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</si>
  <si>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>Points: Win=2, Draw=1, Loss=0.</t>
  </si>
  <si>
    <t>Team</t>
  </si>
  <si>
    <t>Played</t>
  </si>
  <si>
    <t>Wins</t>
  </si>
  <si>
    <t>Draws</t>
  </si>
  <si>
    <t>Losses</t>
  </si>
  <si>
    <t>For</t>
  </si>
  <si>
    <t>Against</t>
  </si>
  <si>
    <t>Diff</t>
  </si>
  <si>
    <t>Points</t>
  </si>
  <si>
    <t>Rank</t>
  </si>
  <si>
    <t>Mens Fixtures</t>
  </si>
  <si>
    <t>Score</t>
  </si>
  <si>
    <t>Result</t>
  </si>
  <si>
    <t>Womens Fixtures</t>
  </si>
  <si>
    <t>MENS GRADE</t>
  </si>
  <si>
    <t>WOMENS GRADE</t>
  </si>
  <si>
    <t>Abbreviation</t>
  </si>
  <si>
    <t>Full Team Name</t>
  </si>
  <si>
    <t>Auckland Blue</t>
  </si>
  <si>
    <t>Auckland White</t>
  </si>
  <si>
    <t>Hutt Valley</t>
  </si>
  <si>
    <t>Auckland Yellow</t>
  </si>
  <si>
    <t>TEF Volleyball Pack</t>
  </si>
  <si>
    <t>Saturday Day 2 - Volleyball Master Draw</t>
  </si>
  <si>
    <t>Volleyball Score Entry</t>
  </si>
  <si>
    <t>Volleyball Mens Ladder</t>
  </si>
  <si>
    <t>Volleyball Womens Ladder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</si>
</sst>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sz val="11"/>
      <color rgb="FF666666"/>
      <name val="Calibri"/>
    </font>
    <font>
      <b/>
      <sz val="11"/>
      <color rgb="FFFFFFFF"/>
      <name val="Calibri"/>
    </font>
    <font>
      <i/>
      <sz val="11"/>
      <color rgb="FF666666"/>
      <name val="Calibri"/>
    </font>
    <font>
      <sz val="11"/>
      <color rgb="FF0000FF"/>
      <name val="Calibri"/>
    </font>
    <font>
      <b/>
      <sz val="11"/>
      <name val="Calibri"/>
    </font>
    <font>
      <sz val="11"/>
      <name val="Calibri"/>
    </font>
    <font>
      <i/>
      <sz val="11"/>
      <name val="Calibri"/>
    </font>
    <font>
      <b/>
      <sz val="10"/>
      <color rgb="FFFFFFFF"/>
      <name val="Arial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CFE2F3"/>
      </patternFill>
    </fill>
    <fill>
      <patternFill patternType="solid">
        <fgColor rgb="FFE8C6DF"/>
      </patternFill>
    </fill>
    <fill>
      <patternFill patternType="solid">
        <fgColor rgb="FFEAF2FF"/>
      </patternFill>
    </fill>
    <fill>
      <patternFill patternType="solid">
        <fgColor rgb="FFD9E2F3"/>
      </patternFill>
    </fill>
    <fill>
      <patternFill patternType="solid">
        <fgColor rgb="FFE9C2DE"/>
      </patternFill>
    </fill>
    <fill>
      <patternFill patternType="solid">
        <fgColor rgb="FFC9DDE8"/>
      </patternFill>
    </fill>
    <fill>
      <patternFill patternType="solid">
        <fgColor rgb="FFD2F0FF"/>
        <bgColor rgb="FFD2F0FF"/>
      </patternFill>
    </fill>
    <fill>
      <patternFill patternType="solid">
        <fgColor rgb="FFFFD2F2"/>
        <bgColor rgb="FFFFD2F2"/>
      </patternFill>
    </fill>
  </fills>
  <borders count="19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3" borderId="1" xfId="0" applyFill="1" applyBorder="1"/>
    <xf numFmtId="0" fontId="0" fillId="0" borderId="1" xfId="0" applyBorder="1"/>
    <xf numFmtId="0" fontId="0" fillId="4" borderId="1" xfId="0" applyFill="1" applyBorder="1"/>
    <xf numFmtId="0" fontId="4" fillId="0" borderId="1" xfId="0" applyFont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6" fillId="0" borderId="1" xfId="0" applyFont="1" applyBorder="1"/>
    <xf numFmtId="0" fontId="0" fillId="5" borderId="1" xfId="0" applyFill="1" applyBorder="1" applyAlignment="1">
      <alignment horizontal="center" vertical="center"/>
    </xf>
    <xf numFmtId="0" fontId="7" fillId="0" borderId="4" xfId="0" applyFont="1" applyBorder="1"/>
    <xf numFmtId="0" fontId="1" fillId="2" borderId="1" xfId="0" applyFont="1" applyFill="1" applyBorder="1"/>
    <xf numFmtId="0" fontId="0" fillId="0" borderId="2" xfId="0" applyBorder="1"/>
    <xf numFmtId="0" fontId="0" fillId="0" borderId="3" xfId="0" applyBorder="1"/>
    <xf numFmtId="0" fontId="1" fillId="2" borderId="4" xfId="0" applyFont="1" applyFill="1" applyBorder="1" applyAlignment="1">
      <alignment horizontal="left" vertical="center"/>
    </xf>
    <xf numFmtId="0" fontId="0" fillId="0" borderId="0" xfId="0"/>
    <xf numFmtId="0" fontId="3" fillId="2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vertical="center"/>
    </xf>
    <xf numFmtId="0" fontId="10" fillId="9" borderId="12" xfId="0" applyFont="1" applyFill="1" applyBorder="1" applyAlignment="1">
      <alignment vertical="center"/>
    </xf>
    <xf numFmtId="0" fontId="10" fillId="10" borderId="13" xfId="0" applyFont="1" applyFill="1" applyBorder="1" applyAlignment="1">
      <alignment vertical="center"/>
    </xf>
    <xf numFmtId="0" fontId="10" fillId="10" borderId="14" xfId="0" applyFont="1" applyFill="1" applyBorder="1" applyAlignment="1">
      <alignment vertical="center"/>
    </xf>
    <xf numFmtId="0" fontId="10" fillId="9" borderId="15" xfId="0" applyFont="1" applyFill="1" applyBorder="1" applyAlignment="1">
      <alignment vertical="center"/>
    </xf>
    <xf numFmtId="0" fontId="10" fillId="9" borderId="14" xfId="0" applyFont="1" applyFill="1" applyBorder="1" applyAlignment="1">
      <alignment vertical="center"/>
    </xf>
    <xf numFmtId="0" fontId="10" fillId="9" borderId="16" xfId="0" applyFont="1" applyFill="1" applyBorder="1" applyAlignment="1">
      <alignment vertical="center"/>
    </xf>
    <xf numFmtId="0" fontId="10" fillId="9" borderId="17" xfId="0" applyFont="1" applyFill="1" applyBorder="1" applyAlignment="1">
      <alignment vertical="center"/>
    </xf>
    <xf numFmtId="0" fontId="10" fillId="10" borderId="18" xfId="0" applyFont="1" applyFill="1" applyBorder="1" applyAlignment="1">
      <alignment vertical="center"/>
    </xf>
    <xf numFmtId="0" fontId="10" fillId="10" borderId="17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213360</xdr:colOff>
      <xdr:row>41</xdr:row>
      <xdr:rowOff>76200</xdr:rowOff>
    </xdr:to>
    <xdr:sp macro="" textlink="">
      <xdr:nvSpPr>
        <xdr:cNvPr id="1097" name="Text Box 73" hidden="1">
          <a:extLst>
            <a:ext uri="{FF2B5EF4-FFF2-40B4-BE49-F238E27FC236}">
              <a16:creationId xmlns:a16="http://schemas.microsoft.com/office/drawing/2014/main" id="{89655351-98B1-767C-3119-90C48E048B7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VolleyballScoreEntry" displayName="VolleyballScoreEntry" ref="A4:L40">
  <autoFilter ref="A4:L40" xr:uid="{00000000-0009-0000-0100-000001000000}"/>
  <tableColumns count="12">
    <tableColumn id="1" xr3:uid="{00000000-0010-0000-0000-000001000000}" name="Match ID"/>
    <tableColumn id="2" xr3:uid="{00000000-0010-0000-0000-000002000000}" name="Grade"/>
    <tableColumn id="3" xr3:uid="{00000000-0010-0000-0000-000003000000}" name="Round"/>
    <tableColumn id="4" xr3:uid="{00000000-0010-0000-0000-000004000000}" name="Time"/>
    <tableColumn id="5" xr3:uid="{00000000-0010-0000-0000-000005000000}" name="Court"/>
    <tableColumn id="6" xr3:uid="{00000000-0010-0000-0000-000006000000}" name="Team 1"/>
    <tableColumn id="7" xr3:uid="{00000000-0010-0000-0000-000007000000}" name="Team 1 Score"/>
    <tableColumn id="8" xr3:uid="{00000000-0010-0000-0000-000008000000}" name="Team 2 Score"/>
    <tableColumn id="9" xr3:uid="{00000000-0010-0000-0000-000009000000}" name="Team 2"/>
    <tableColumn id="10" xr3:uid="{00000000-0010-0000-0000-00000A000000}" name="Completed"/>
    <tableColumn id="11" xr3:uid="{00000000-0010-0000-0000-00000B000000}" name="Winner / Result"/>
    <tableColumn id="12" xr3:uid="{00000000-0010-0000-0000-00000C000000}" name="Match Labe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workbookViewId="0">
      <selection sqref="A1:F1"/>
    </sheetView>
  </sheetViews>
  <sheetFormatPr defaultRowHeight="14.4" x14ac:dyDescent="0.3"/>
  <cols>
    <col min="1" max="1" width="14" customWidth="1"/>
    <col min="2" max="2" width="62" customWidth="1"/>
    <col min="3" max="3" width="12" customWidth="1"/>
  </cols>
  <sheetData>
    <row r="1" spans="1:6" ht="18" x14ac:dyDescent="0.35">
      <c r="A1" s="18" t="s">
        <v>133</v>
      </c>
      <c r="B1" s="19"/>
      <c r="C1" s="19"/>
      <c r="D1" s="19"/>
      <c r="E1" s="19"/>
      <c r="F1" s="20"/>
    </row>
    <row r="3" spans="1:6" x14ac:dyDescent="0.3">
      <c r="A3" s="1" t="s">
        <v>0</v>
      </c>
    </row>
    <row r="4" spans="1:6" x14ac:dyDescent="0.3">
      <c r="A4" s="1" t="s">
        <v>1</v>
      </c>
    </row>
    <row r="5" spans="1:6" x14ac:dyDescent="0.3">
      <c r="A5" s="1" t="s">
        <v>2</v>
      </c>
    </row>
    <row r="6" spans="1:6" x14ac:dyDescent="0.3">
      <c r="A6" s="1" t="s">
        <v>3</v>
      </c>
    </row>
    <row r="7" spans="1:6" x14ac:dyDescent="0.3">
      <c r="A7" s="1" t="s">
        <v>4</v>
      </c>
    </row>
    <row r="10" spans="1:6" x14ac:dyDescent="0.3">
      <c r="A10" s="2" t="s">
        <v>5</v>
      </c>
      <c r="B10" s="2" t="s">
        <v>6</v>
      </c>
      <c r="C10" s="2" t="s">
        <v>7</v>
      </c>
      <c r="D10" s="3"/>
      <c r="E10" s="3"/>
      <c r="F10" s="3"/>
    </row>
    <row r="11" spans="1:6" x14ac:dyDescent="0.3">
      <c r="A11" s="4" t="s">
        <v>8</v>
      </c>
      <c r="B11" s="5" t="s">
        <v>9</v>
      </c>
      <c r="C11" s="5">
        <v>15</v>
      </c>
    </row>
    <row r="12" spans="1:6" x14ac:dyDescent="0.3">
      <c r="A12" s="6" t="s">
        <v>10</v>
      </c>
      <c r="B12" s="5" t="s">
        <v>11</v>
      </c>
      <c r="C12" s="5">
        <v>21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workbookViewId="0">
      <selection sqref="A1:H1"/>
    </sheetView>
  </sheetViews>
  <sheetFormatPr defaultRowHeight="14.4" x14ac:dyDescent="0.3"/>
  <cols>
    <col min="1" max="1" width="9" customWidth="1"/>
    <col min="2" max="2" width="14" customWidth="1"/>
    <col min="3" max="3" width="25" customWidth="1"/>
    <col min="4" max="4" width="15" customWidth="1"/>
    <col min="5" max="5" width="25" customWidth="1"/>
    <col min="6" max="6" width="15" customWidth="1"/>
    <col min="7" max="7" width="25" customWidth="1"/>
    <col min="8" max="8" width="15" customWidth="1"/>
  </cols>
  <sheetData>
    <row r="1" spans="1:8" ht="19.2" customHeight="1" x14ac:dyDescent="0.3">
      <c r="A1" s="21" t="s">
        <v>134</v>
      </c>
      <c r="B1" s="22"/>
      <c r="C1" s="22"/>
      <c r="D1" s="22"/>
      <c r="E1" s="22"/>
      <c r="F1" s="22"/>
      <c r="G1" s="22"/>
      <c r="H1" s="22"/>
    </row>
    <row r="2" spans="1:8" x14ac:dyDescent="0.3">
      <c r="A2" s="17"/>
      <c r="B2" s="17"/>
      <c r="C2" s="17"/>
      <c r="D2" s="17"/>
      <c r="E2" s="17"/>
      <c r="F2" s="17"/>
      <c r="G2" s="17"/>
      <c r="H2" s="17"/>
    </row>
    <row r="3" spans="1:8" ht="19.2" customHeight="1" x14ac:dyDescent="0.3">
      <c r="A3" s="23" t="s">
        <v>12</v>
      </c>
      <c r="B3" s="23" t="s">
        <v>13</v>
      </c>
      <c r="C3" s="23" t="s">
        <v>14</v>
      </c>
      <c r="D3" s="23" t="s">
        <v>15</v>
      </c>
      <c r="E3" s="23" t="s">
        <v>16</v>
      </c>
      <c r="F3" s="23" t="s">
        <v>17</v>
      </c>
      <c r="G3" s="23" t="s">
        <v>18</v>
      </c>
      <c r="H3" s="23" t="s">
        <v>19</v>
      </c>
    </row>
    <row r="4" spans="1:8" ht="19.2" customHeight="1" x14ac:dyDescent="0.3">
      <c r="A4" s="24">
        <v>1</v>
      </c>
      <c r="B4" s="25" t="s">
        <v>20</v>
      </c>
      <c r="C4" s="26" t="s">
        <v>21</v>
      </c>
      <c r="D4" s="27" t="s">
        <v>22</v>
      </c>
      <c r="E4" s="26" t="s">
        <v>23</v>
      </c>
      <c r="F4" s="27" t="s">
        <v>24</v>
      </c>
      <c r="G4" s="26" t="s">
        <v>25</v>
      </c>
      <c r="H4" s="27" t="s">
        <v>26</v>
      </c>
    </row>
    <row r="5" spans="1:8" ht="19.2" customHeight="1" x14ac:dyDescent="0.3">
      <c r="A5" s="24">
        <v>2</v>
      </c>
      <c r="B5" s="25" t="s">
        <v>27</v>
      </c>
      <c r="C5" s="28" t="s">
        <v>28</v>
      </c>
      <c r="D5" s="29" t="s">
        <v>22</v>
      </c>
      <c r="E5" s="28" t="s">
        <v>23</v>
      </c>
      <c r="F5" s="29" t="s">
        <v>29</v>
      </c>
      <c r="G5" s="28" t="s">
        <v>25</v>
      </c>
      <c r="H5" s="29" t="s">
        <v>24</v>
      </c>
    </row>
    <row r="6" spans="1:8" ht="19.2" customHeight="1" x14ac:dyDescent="0.3">
      <c r="A6" s="24">
        <v>3</v>
      </c>
      <c r="B6" s="25" t="s">
        <v>30</v>
      </c>
      <c r="C6" s="26" t="s">
        <v>31</v>
      </c>
      <c r="D6" s="27" t="s">
        <v>32</v>
      </c>
      <c r="E6" s="26" t="s">
        <v>28</v>
      </c>
      <c r="F6" s="27" t="s">
        <v>33</v>
      </c>
      <c r="G6" s="26" t="s">
        <v>34</v>
      </c>
      <c r="H6" s="27" t="s">
        <v>35</v>
      </c>
    </row>
    <row r="7" spans="1:8" ht="19.2" customHeight="1" x14ac:dyDescent="0.3">
      <c r="A7" s="24">
        <v>4</v>
      </c>
      <c r="B7" s="25" t="s">
        <v>36</v>
      </c>
      <c r="C7" s="28" t="s">
        <v>31</v>
      </c>
      <c r="D7" s="29" t="s">
        <v>26</v>
      </c>
      <c r="E7" s="28" t="s">
        <v>37</v>
      </c>
      <c r="F7" s="29" t="s">
        <v>32</v>
      </c>
      <c r="G7" s="28" t="s">
        <v>38</v>
      </c>
      <c r="H7" s="29" t="s">
        <v>33</v>
      </c>
    </row>
    <row r="8" spans="1:8" ht="19.2" customHeight="1" x14ac:dyDescent="0.3">
      <c r="A8" s="24">
        <v>5</v>
      </c>
      <c r="B8" s="25" t="s">
        <v>39</v>
      </c>
      <c r="C8" s="26" t="s">
        <v>38</v>
      </c>
      <c r="D8" s="27" t="s">
        <v>22</v>
      </c>
      <c r="E8" s="26" t="s">
        <v>40</v>
      </c>
      <c r="F8" s="27" t="s">
        <v>24</v>
      </c>
      <c r="G8" s="26" t="s">
        <v>37</v>
      </c>
      <c r="H8" s="27" t="s">
        <v>26</v>
      </c>
    </row>
    <row r="9" spans="1:8" ht="19.2" customHeight="1" x14ac:dyDescent="0.3">
      <c r="A9" s="24">
        <v>6</v>
      </c>
      <c r="B9" s="25" t="s">
        <v>41</v>
      </c>
      <c r="C9" s="28" t="s">
        <v>42</v>
      </c>
      <c r="D9" s="29" t="s">
        <v>35</v>
      </c>
      <c r="E9" s="28" t="s">
        <v>43</v>
      </c>
      <c r="F9" s="29" t="s">
        <v>22</v>
      </c>
      <c r="G9" s="28" t="s">
        <v>44</v>
      </c>
      <c r="H9" s="29" t="s">
        <v>29</v>
      </c>
    </row>
    <row r="10" spans="1:8" ht="19.2" customHeight="1" x14ac:dyDescent="0.3">
      <c r="A10" s="24">
        <v>7</v>
      </c>
      <c r="B10" s="25" t="s">
        <v>45</v>
      </c>
      <c r="C10" s="26" t="s">
        <v>44</v>
      </c>
      <c r="D10" s="27" t="s">
        <v>32</v>
      </c>
      <c r="E10" s="26" t="s">
        <v>42</v>
      </c>
      <c r="F10" s="27" t="s">
        <v>33</v>
      </c>
      <c r="G10" s="26" t="s">
        <v>43</v>
      </c>
      <c r="H10" s="27" t="s">
        <v>35</v>
      </c>
    </row>
    <row r="11" spans="1:8" ht="19.2" customHeight="1" x14ac:dyDescent="0.3">
      <c r="A11" s="24">
        <v>8</v>
      </c>
      <c r="B11" s="25" t="s">
        <v>46</v>
      </c>
      <c r="C11" s="28" t="s">
        <v>47</v>
      </c>
      <c r="D11" s="29" t="s">
        <v>24</v>
      </c>
      <c r="E11" s="28" t="s">
        <v>48</v>
      </c>
      <c r="F11" s="29" t="s">
        <v>26</v>
      </c>
      <c r="G11" s="28" t="s">
        <v>49</v>
      </c>
      <c r="H11" s="29" t="s">
        <v>32</v>
      </c>
    </row>
    <row r="12" spans="1:8" ht="19.2" customHeight="1" x14ac:dyDescent="0.3">
      <c r="A12" s="24">
        <v>9</v>
      </c>
      <c r="B12" s="25" t="s">
        <v>50</v>
      </c>
      <c r="C12" s="26" t="s">
        <v>51</v>
      </c>
      <c r="D12" s="27" t="s">
        <v>22</v>
      </c>
      <c r="E12" s="26" t="s">
        <v>47</v>
      </c>
      <c r="F12" s="27" t="s">
        <v>24</v>
      </c>
      <c r="G12" s="26" t="s">
        <v>48</v>
      </c>
      <c r="H12" s="27" t="s">
        <v>26</v>
      </c>
    </row>
    <row r="13" spans="1:8" ht="19.2" customHeight="1" x14ac:dyDescent="0.3">
      <c r="A13" s="24">
        <v>10</v>
      </c>
      <c r="B13" s="25" t="s">
        <v>52</v>
      </c>
      <c r="C13" s="28" t="s">
        <v>53</v>
      </c>
      <c r="D13" s="29" t="s">
        <v>33</v>
      </c>
      <c r="E13" s="28" t="s">
        <v>54</v>
      </c>
      <c r="F13" s="29" t="s">
        <v>35</v>
      </c>
      <c r="G13" s="28" t="s">
        <v>55</v>
      </c>
      <c r="H13" s="29" t="s">
        <v>22</v>
      </c>
    </row>
    <row r="14" spans="1:8" ht="19.2" customHeight="1" x14ac:dyDescent="0.3">
      <c r="A14" s="24">
        <v>11</v>
      </c>
      <c r="B14" s="25" t="s">
        <v>56</v>
      </c>
      <c r="C14" s="26" t="s">
        <v>57</v>
      </c>
      <c r="D14" s="27" t="s">
        <v>32</v>
      </c>
      <c r="E14" s="26" t="s">
        <v>49</v>
      </c>
      <c r="F14" s="27" t="s">
        <v>33</v>
      </c>
      <c r="G14" s="26" t="s">
        <v>54</v>
      </c>
      <c r="H14" s="27" t="s">
        <v>35</v>
      </c>
    </row>
    <row r="15" spans="1:8" ht="19.2" customHeight="1" x14ac:dyDescent="0.3">
      <c r="A15" s="24">
        <v>12</v>
      </c>
      <c r="B15" s="25" t="s">
        <v>58</v>
      </c>
      <c r="C15" s="26" t="s">
        <v>59</v>
      </c>
      <c r="D15" s="27" t="s">
        <v>22</v>
      </c>
      <c r="E15" s="26" t="s">
        <v>55</v>
      </c>
      <c r="F15" s="27" t="s">
        <v>24</v>
      </c>
      <c r="G15" s="26" t="s">
        <v>53</v>
      </c>
      <c r="H15" s="27" t="s">
        <v>26</v>
      </c>
    </row>
    <row r="16" spans="1:8" ht="15" thickBot="1" x14ac:dyDescent="0.35">
      <c r="A16" s="17"/>
      <c r="B16" s="17"/>
      <c r="C16" s="17"/>
      <c r="D16" s="17"/>
      <c r="E16" s="17"/>
      <c r="F16" s="17"/>
      <c r="G16" s="17"/>
      <c r="H16" s="17"/>
    </row>
    <row r="17" spans="1:8" x14ac:dyDescent="0.3">
      <c r="A17" s="17"/>
      <c r="B17" s="30" t="s">
        <v>125</v>
      </c>
      <c r="C17" s="31"/>
      <c r="D17" s="32" t="s">
        <v>126</v>
      </c>
      <c r="E17" s="31"/>
      <c r="F17" s="17"/>
      <c r="G17" s="17"/>
      <c r="H17" s="17"/>
    </row>
    <row r="18" spans="1:8" x14ac:dyDescent="0.3">
      <c r="A18" s="17"/>
      <c r="B18" s="33" t="s">
        <v>127</v>
      </c>
      <c r="C18" s="34" t="s">
        <v>128</v>
      </c>
      <c r="D18" s="35" t="s">
        <v>127</v>
      </c>
      <c r="E18" s="34" t="s">
        <v>128</v>
      </c>
      <c r="F18" s="17"/>
      <c r="G18" s="17"/>
      <c r="H18" s="17"/>
    </row>
    <row r="19" spans="1:8" x14ac:dyDescent="0.3">
      <c r="A19" s="17"/>
      <c r="B19" s="36" t="s">
        <v>22</v>
      </c>
      <c r="C19" s="37" t="s">
        <v>129</v>
      </c>
      <c r="D19" s="38" t="s">
        <v>22</v>
      </c>
      <c r="E19" s="39" t="s">
        <v>129</v>
      </c>
      <c r="F19" s="17"/>
      <c r="G19" s="17"/>
      <c r="H19" s="17"/>
    </row>
    <row r="20" spans="1:8" x14ac:dyDescent="0.3">
      <c r="A20" s="17"/>
      <c r="B20" s="40" t="s">
        <v>24</v>
      </c>
      <c r="C20" s="41" t="s">
        <v>130</v>
      </c>
      <c r="D20" s="38" t="s">
        <v>24</v>
      </c>
      <c r="E20" s="39" t="s">
        <v>130</v>
      </c>
      <c r="F20" s="17"/>
      <c r="G20" s="17"/>
      <c r="H20" s="17"/>
    </row>
    <row r="21" spans="1:8" x14ac:dyDescent="0.3">
      <c r="B21" s="40" t="s">
        <v>26</v>
      </c>
      <c r="C21" s="41" t="s">
        <v>131</v>
      </c>
      <c r="D21" s="38" t="s">
        <v>29</v>
      </c>
      <c r="E21" s="39" t="s">
        <v>132</v>
      </c>
    </row>
    <row r="22" spans="1:8" x14ac:dyDescent="0.3">
      <c r="B22" s="40" t="s">
        <v>32</v>
      </c>
      <c r="C22" s="41" t="s">
        <v>32</v>
      </c>
      <c r="D22" s="38" t="s">
        <v>26</v>
      </c>
      <c r="E22" s="39" t="s">
        <v>131</v>
      </c>
    </row>
    <row r="23" spans="1:8" x14ac:dyDescent="0.3">
      <c r="B23" s="40" t="s">
        <v>33</v>
      </c>
      <c r="C23" s="41" t="s">
        <v>33</v>
      </c>
      <c r="D23" s="38" t="s">
        <v>32</v>
      </c>
      <c r="E23" s="39" t="s">
        <v>32</v>
      </c>
    </row>
    <row r="24" spans="1:8" x14ac:dyDescent="0.3">
      <c r="B24" s="40" t="s">
        <v>35</v>
      </c>
      <c r="C24" s="41" t="s">
        <v>35</v>
      </c>
      <c r="D24" s="38" t="s">
        <v>33</v>
      </c>
      <c r="E24" s="39" t="s">
        <v>33</v>
      </c>
    </row>
    <row r="25" spans="1:8" ht="15" thickBot="1" x14ac:dyDescent="0.35">
      <c r="B25" s="42"/>
      <c r="C25" s="43"/>
      <c r="D25" s="44" t="s">
        <v>35</v>
      </c>
      <c r="E25" s="45" t="s">
        <v>35</v>
      </c>
    </row>
  </sheetData>
  <mergeCells count="3">
    <mergeCell ref="A1:H1"/>
    <mergeCell ref="B17:C17"/>
    <mergeCell ref="D17:E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workbookViewId="0">
      <selection sqref="A1:L1"/>
    </sheetView>
  </sheetViews>
  <sheetFormatPr defaultRowHeight="14.4" x14ac:dyDescent="0.3"/>
  <cols>
    <col min="1" max="2" width="10" customWidth="1"/>
    <col min="3" max="3" width="8" customWidth="1"/>
    <col min="4" max="4" width="14" customWidth="1"/>
    <col min="5" max="5" width="10" customWidth="1"/>
    <col min="6" max="6" width="16" customWidth="1"/>
    <col min="7" max="8" width="12" customWidth="1"/>
    <col min="9" max="9" width="16" customWidth="1"/>
    <col min="10" max="10" width="11" customWidth="1"/>
    <col min="11" max="11" width="18" customWidth="1"/>
    <col min="12" max="12" width="26" customWidth="1"/>
  </cols>
  <sheetData>
    <row r="1" spans="1:12" ht="18" x14ac:dyDescent="0.35">
      <c r="A1" s="18" t="s">
        <v>135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x14ac:dyDescent="0.3">
      <c r="A2" s="7" t="s">
        <v>60</v>
      </c>
    </row>
    <row r="4" spans="1:12" x14ac:dyDescent="0.3">
      <c r="A4" s="2" t="s">
        <v>61</v>
      </c>
      <c r="B4" s="2" t="s">
        <v>5</v>
      </c>
      <c r="C4" s="2" t="s">
        <v>12</v>
      </c>
      <c r="D4" s="2" t="s">
        <v>13</v>
      </c>
      <c r="E4" s="2" t="s">
        <v>62</v>
      </c>
      <c r="F4" s="2" t="s">
        <v>63</v>
      </c>
      <c r="G4" s="2" t="s">
        <v>64</v>
      </c>
      <c r="H4" s="2" t="s">
        <v>65</v>
      </c>
      <c r="I4" s="2" t="s">
        <v>66</v>
      </c>
      <c r="J4" s="2" t="s">
        <v>67</v>
      </c>
      <c r="K4" s="2" t="s">
        <v>68</v>
      </c>
      <c r="L4" s="2" t="s">
        <v>69</v>
      </c>
    </row>
    <row r="5" spans="1:12" x14ac:dyDescent="0.3">
      <c r="A5" s="8" t="s">
        <v>70</v>
      </c>
      <c r="B5" s="8" t="s">
        <v>10</v>
      </c>
      <c r="C5" s="8">
        <v>1</v>
      </c>
      <c r="D5" s="9" t="s">
        <v>20</v>
      </c>
      <c r="E5" s="9" t="s">
        <v>71</v>
      </c>
      <c r="F5" s="9" t="s">
        <v>29</v>
      </c>
      <c r="G5" s="10"/>
      <c r="H5" s="10"/>
      <c r="I5" s="9" t="s">
        <v>35</v>
      </c>
      <c r="J5" s="11">
        <f t="shared" ref="J5:J40" si="0">IF(AND(ISNUMBER(G5),ISNUMBER(H5)),1,0)</f>
        <v>0</v>
      </c>
      <c r="K5" s="12" t="str">
        <f t="shared" ref="K5:K40" si="1">IF(J5=0,"",IF(G5=H5,"Draw",IF(G5&gt;H5,F5,I5)))</f>
        <v/>
      </c>
      <c r="L5" s="9" t="s">
        <v>21</v>
      </c>
    </row>
    <row r="6" spans="1:12" x14ac:dyDescent="0.3">
      <c r="A6" s="8" t="s">
        <v>73</v>
      </c>
      <c r="B6" s="8" t="s">
        <v>10</v>
      </c>
      <c r="C6" s="8">
        <v>1</v>
      </c>
      <c r="D6" s="9" t="s">
        <v>20</v>
      </c>
      <c r="E6" s="9" t="s">
        <v>74</v>
      </c>
      <c r="F6" s="9" t="s">
        <v>24</v>
      </c>
      <c r="G6" s="10" t="s">
        <v>72</v>
      </c>
      <c r="H6" s="10" t="s">
        <v>72</v>
      </c>
      <c r="I6" s="9" t="s">
        <v>33</v>
      </c>
      <c r="J6" s="11">
        <f t="shared" si="0"/>
        <v>0</v>
      </c>
      <c r="K6" s="12" t="str">
        <f t="shared" si="1"/>
        <v/>
      </c>
      <c r="L6" s="9" t="s">
        <v>23</v>
      </c>
    </row>
    <row r="7" spans="1:12" x14ac:dyDescent="0.3">
      <c r="A7" s="8" t="s">
        <v>75</v>
      </c>
      <c r="B7" s="8" t="s">
        <v>10</v>
      </c>
      <c r="C7" s="8">
        <v>1</v>
      </c>
      <c r="D7" s="9" t="s">
        <v>20</v>
      </c>
      <c r="E7" s="9" t="s">
        <v>76</v>
      </c>
      <c r="F7" s="9" t="s">
        <v>26</v>
      </c>
      <c r="G7" s="10" t="s">
        <v>72</v>
      </c>
      <c r="H7" s="10" t="s">
        <v>72</v>
      </c>
      <c r="I7" s="9" t="s">
        <v>32</v>
      </c>
      <c r="J7" s="11">
        <f t="shared" si="0"/>
        <v>0</v>
      </c>
      <c r="K7" s="12" t="str">
        <f t="shared" si="1"/>
        <v/>
      </c>
      <c r="L7" s="9" t="s">
        <v>25</v>
      </c>
    </row>
    <row r="8" spans="1:12" x14ac:dyDescent="0.3">
      <c r="A8" s="13" t="s">
        <v>77</v>
      </c>
      <c r="B8" s="13" t="s">
        <v>8</v>
      </c>
      <c r="C8" s="13">
        <v>2</v>
      </c>
      <c r="D8" s="14" t="s">
        <v>27</v>
      </c>
      <c r="E8" s="14" t="s">
        <v>71</v>
      </c>
      <c r="F8" s="14" t="s">
        <v>22</v>
      </c>
      <c r="G8" s="10" t="s">
        <v>72</v>
      </c>
      <c r="H8" s="10" t="s">
        <v>72</v>
      </c>
      <c r="I8" s="14" t="s">
        <v>35</v>
      </c>
      <c r="J8" s="11">
        <f t="shared" si="0"/>
        <v>0</v>
      </c>
      <c r="K8" s="12" t="str">
        <f t="shared" si="1"/>
        <v/>
      </c>
      <c r="L8" s="14" t="s">
        <v>28</v>
      </c>
    </row>
    <row r="9" spans="1:12" x14ac:dyDescent="0.3">
      <c r="A9" s="13" t="s">
        <v>78</v>
      </c>
      <c r="B9" s="13" t="s">
        <v>8</v>
      </c>
      <c r="C9" s="13">
        <v>2</v>
      </c>
      <c r="D9" s="14" t="s">
        <v>27</v>
      </c>
      <c r="E9" s="14" t="s">
        <v>74</v>
      </c>
      <c r="F9" s="14" t="s">
        <v>24</v>
      </c>
      <c r="G9" s="10" t="s">
        <v>72</v>
      </c>
      <c r="H9" s="10" t="s">
        <v>72</v>
      </c>
      <c r="I9" s="14" t="s">
        <v>33</v>
      </c>
      <c r="J9" s="11">
        <f t="shared" si="0"/>
        <v>0</v>
      </c>
      <c r="K9" s="12" t="str">
        <f t="shared" si="1"/>
        <v/>
      </c>
      <c r="L9" s="14" t="s">
        <v>23</v>
      </c>
    </row>
    <row r="10" spans="1:12" x14ac:dyDescent="0.3">
      <c r="A10" s="13" t="s">
        <v>79</v>
      </c>
      <c r="B10" s="13" t="s">
        <v>8</v>
      </c>
      <c r="C10" s="13">
        <v>2</v>
      </c>
      <c r="D10" s="14" t="s">
        <v>27</v>
      </c>
      <c r="E10" s="14" t="s">
        <v>76</v>
      </c>
      <c r="F10" s="14" t="s">
        <v>26</v>
      </c>
      <c r="G10" s="10" t="s">
        <v>72</v>
      </c>
      <c r="H10" s="10" t="s">
        <v>72</v>
      </c>
      <c r="I10" s="14" t="s">
        <v>32</v>
      </c>
      <c r="J10" s="11">
        <f t="shared" si="0"/>
        <v>0</v>
      </c>
      <c r="K10" s="12" t="str">
        <f t="shared" si="1"/>
        <v/>
      </c>
      <c r="L10" s="14" t="s">
        <v>25</v>
      </c>
    </row>
    <row r="11" spans="1:12" x14ac:dyDescent="0.3">
      <c r="A11" s="8" t="s">
        <v>80</v>
      </c>
      <c r="B11" s="8" t="s">
        <v>10</v>
      </c>
      <c r="C11" s="8">
        <v>3</v>
      </c>
      <c r="D11" s="9" t="s">
        <v>30</v>
      </c>
      <c r="E11" s="9" t="s">
        <v>71</v>
      </c>
      <c r="F11" s="9" t="s">
        <v>24</v>
      </c>
      <c r="G11" s="10" t="s">
        <v>72</v>
      </c>
      <c r="H11" s="10" t="s">
        <v>72</v>
      </c>
      <c r="I11" s="9" t="s">
        <v>26</v>
      </c>
      <c r="J11" s="11">
        <f t="shared" si="0"/>
        <v>0</v>
      </c>
      <c r="K11" s="12" t="str">
        <f t="shared" si="1"/>
        <v/>
      </c>
      <c r="L11" s="9" t="s">
        <v>31</v>
      </c>
    </row>
    <row r="12" spans="1:12" x14ac:dyDescent="0.3">
      <c r="A12" s="8" t="s">
        <v>81</v>
      </c>
      <c r="B12" s="8" t="s">
        <v>10</v>
      </c>
      <c r="C12" s="8">
        <v>3</v>
      </c>
      <c r="D12" s="9" t="s">
        <v>30</v>
      </c>
      <c r="E12" s="9" t="s">
        <v>74</v>
      </c>
      <c r="F12" s="9" t="s">
        <v>22</v>
      </c>
      <c r="G12" s="10" t="s">
        <v>72</v>
      </c>
      <c r="H12" s="10" t="s">
        <v>72</v>
      </c>
      <c r="I12" s="9" t="s">
        <v>35</v>
      </c>
      <c r="J12" s="11">
        <f t="shared" si="0"/>
        <v>0</v>
      </c>
      <c r="K12" s="12" t="str">
        <f t="shared" si="1"/>
        <v/>
      </c>
      <c r="L12" s="9" t="s">
        <v>28</v>
      </c>
    </row>
    <row r="13" spans="1:12" x14ac:dyDescent="0.3">
      <c r="A13" s="8" t="s">
        <v>82</v>
      </c>
      <c r="B13" s="8" t="s">
        <v>10</v>
      </c>
      <c r="C13" s="8">
        <v>3</v>
      </c>
      <c r="D13" s="9" t="s">
        <v>30</v>
      </c>
      <c r="E13" s="9" t="s">
        <v>76</v>
      </c>
      <c r="F13" s="9" t="s">
        <v>29</v>
      </c>
      <c r="G13" s="10" t="s">
        <v>72</v>
      </c>
      <c r="H13" s="10" t="s">
        <v>72</v>
      </c>
      <c r="I13" s="9" t="s">
        <v>32</v>
      </c>
      <c r="J13" s="11">
        <f t="shared" si="0"/>
        <v>0</v>
      </c>
      <c r="K13" s="12" t="str">
        <f t="shared" si="1"/>
        <v/>
      </c>
      <c r="L13" s="9" t="s">
        <v>34</v>
      </c>
    </row>
    <row r="14" spans="1:12" x14ac:dyDescent="0.3">
      <c r="A14" s="13" t="s">
        <v>83</v>
      </c>
      <c r="B14" s="13" t="s">
        <v>8</v>
      </c>
      <c r="C14" s="13">
        <v>4</v>
      </c>
      <c r="D14" s="14" t="s">
        <v>36</v>
      </c>
      <c r="E14" s="14" t="s">
        <v>71</v>
      </c>
      <c r="F14" s="14" t="s">
        <v>24</v>
      </c>
      <c r="G14" s="10" t="s">
        <v>72</v>
      </c>
      <c r="H14" s="10" t="s">
        <v>72</v>
      </c>
      <c r="I14" s="14" t="s">
        <v>26</v>
      </c>
      <c r="J14" s="11">
        <f t="shared" si="0"/>
        <v>0</v>
      </c>
      <c r="K14" s="12" t="str">
        <f t="shared" si="1"/>
        <v/>
      </c>
      <c r="L14" s="14" t="s">
        <v>31</v>
      </c>
    </row>
    <row r="15" spans="1:12" x14ac:dyDescent="0.3">
      <c r="A15" s="13" t="s">
        <v>84</v>
      </c>
      <c r="B15" s="13" t="s">
        <v>8</v>
      </c>
      <c r="C15" s="13">
        <v>4</v>
      </c>
      <c r="D15" s="14" t="s">
        <v>36</v>
      </c>
      <c r="E15" s="14" t="s">
        <v>74</v>
      </c>
      <c r="F15" s="14" t="s">
        <v>22</v>
      </c>
      <c r="G15" s="10" t="s">
        <v>72</v>
      </c>
      <c r="H15" s="10" t="s">
        <v>72</v>
      </c>
      <c r="I15" s="14" t="s">
        <v>33</v>
      </c>
      <c r="J15" s="11">
        <f t="shared" si="0"/>
        <v>0</v>
      </c>
      <c r="K15" s="12" t="str">
        <f t="shared" si="1"/>
        <v/>
      </c>
      <c r="L15" s="14" t="s">
        <v>37</v>
      </c>
    </row>
    <row r="16" spans="1:12" x14ac:dyDescent="0.3">
      <c r="A16" s="13" t="s">
        <v>85</v>
      </c>
      <c r="B16" s="13" t="s">
        <v>8</v>
      </c>
      <c r="C16" s="13">
        <v>4</v>
      </c>
      <c r="D16" s="14" t="s">
        <v>36</v>
      </c>
      <c r="E16" s="14" t="s">
        <v>76</v>
      </c>
      <c r="F16" s="14" t="s">
        <v>32</v>
      </c>
      <c r="G16" s="10" t="s">
        <v>72</v>
      </c>
      <c r="H16" s="10" t="s">
        <v>72</v>
      </c>
      <c r="I16" s="14" t="s">
        <v>35</v>
      </c>
      <c r="J16" s="11">
        <f t="shared" si="0"/>
        <v>0</v>
      </c>
      <c r="K16" s="12" t="str">
        <f t="shared" si="1"/>
        <v/>
      </c>
      <c r="L16" s="14" t="s">
        <v>38</v>
      </c>
    </row>
    <row r="17" spans="1:12" x14ac:dyDescent="0.3">
      <c r="A17" s="8" t="s">
        <v>86</v>
      </c>
      <c r="B17" s="8" t="s">
        <v>10</v>
      </c>
      <c r="C17" s="8">
        <v>5</v>
      </c>
      <c r="D17" s="9" t="s">
        <v>39</v>
      </c>
      <c r="E17" s="9" t="s">
        <v>71</v>
      </c>
      <c r="F17" s="9" t="s">
        <v>32</v>
      </c>
      <c r="G17" s="10" t="s">
        <v>72</v>
      </c>
      <c r="H17" s="10" t="s">
        <v>72</v>
      </c>
      <c r="I17" s="9" t="s">
        <v>35</v>
      </c>
      <c r="J17" s="11">
        <f t="shared" si="0"/>
        <v>0</v>
      </c>
      <c r="K17" s="12" t="str">
        <f t="shared" si="1"/>
        <v/>
      </c>
      <c r="L17" s="9" t="s">
        <v>38</v>
      </c>
    </row>
    <row r="18" spans="1:12" x14ac:dyDescent="0.3">
      <c r="A18" s="8" t="s">
        <v>87</v>
      </c>
      <c r="B18" s="8" t="s">
        <v>10</v>
      </c>
      <c r="C18" s="8">
        <v>5</v>
      </c>
      <c r="D18" s="9" t="s">
        <v>39</v>
      </c>
      <c r="E18" s="9" t="s">
        <v>74</v>
      </c>
      <c r="F18" s="9" t="s">
        <v>24</v>
      </c>
      <c r="G18" s="10" t="s">
        <v>72</v>
      </c>
      <c r="H18" s="10" t="s">
        <v>72</v>
      </c>
      <c r="I18" s="9" t="s">
        <v>29</v>
      </c>
      <c r="J18" s="11">
        <f t="shared" si="0"/>
        <v>0</v>
      </c>
      <c r="K18" s="12" t="str">
        <f t="shared" si="1"/>
        <v/>
      </c>
      <c r="L18" s="9" t="s">
        <v>40</v>
      </c>
    </row>
    <row r="19" spans="1:12" x14ac:dyDescent="0.3">
      <c r="A19" s="8" t="s">
        <v>88</v>
      </c>
      <c r="B19" s="8" t="s">
        <v>10</v>
      </c>
      <c r="C19" s="8">
        <v>5</v>
      </c>
      <c r="D19" s="9" t="s">
        <v>39</v>
      </c>
      <c r="E19" s="9" t="s">
        <v>76</v>
      </c>
      <c r="F19" s="9" t="s">
        <v>22</v>
      </c>
      <c r="G19" s="10" t="s">
        <v>72</v>
      </c>
      <c r="H19" s="10" t="s">
        <v>72</v>
      </c>
      <c r="I19" s="9" t="s">
        <v>33</v>
      </c>
      <c r="J19" s="11">
        <f t="shared" si="0"/>
        <v>0</v>
      </c>
      <c r="K19" s="12" t="str">
        <f t="shared" si="1"/>
        <v/>
      </c>
      <c r="L19" s="9" t="s">
        <v>37</v>
      </c>
    </row>
    <row r="20" spans="1:12" x14ac:dyDescent="0.3">
      <c r="A20" s="13" t="s">
        <v>89</v>
      </c>
      <c r="B20" s="13" t="s">
        <v>8</v>
      </c>
      <c r="C20" s="13">
        <v>6</v>
      </c>
      <c r="D20" s="14" t="s">
        <v>41</v>
      </c>
      <c r="E20" s="14" t="s">
        <v>71</v>
      </c>
      <c r="F20" s="14" t="s">
        <v>26</v>
      </c>
      <c r="G20" s="10" t="s">
        <v>72</v>
      </c>
      <c r="H20" s="10" t="s">
        <v>72</v>
      </c>
      <c r="I20" s="14" t="s">
        <v>33</v>
      </c>
      <c r="J20" s="11">
        <f t="shared" si="0"/>
        <v>0</v>
      </c>
      <c r="K20" s="12" t="str">
        <f t="shared" si="1"/>
        <v/>
      </c>
      <c r="L20" s="14" t="s">
        <v>42</v>
      </c>
    </row>
    <row r="21" spans="1:12" x14ac:dyDescent="0.3">
      <c r="A21" s="13" t="s">
        <v>90</v>
      </c>
      <c r="B21" s="13" t="s">
        <v>8</v>
      </c>
      <c r="C21" s="13">
        <v>6</v>
      </c>
      <c r="D21" s="14" t="s">
        <v>41</v>
      </c>
      <c r="E21" s="14" t="s">
        <v>74</v>
      </c>
      <c r="F21" s="14" t="s">
        <v>24</v>
      </c>
      <c r="G21" s="10" t="s">
        <v>72</v>
      </c>
      <c r="H21" s="10" t="s">
        <v>72</v>
      </c>
      <c r="I21" s="14" t="s">
        <v>35</v>
      </c>
      <c r="J21" s="11">
        <f t="shared" si="0"/>
        <v>0</v>
      </c>
      <c r="K21" s="12" t="str">
        <f t="shared" si="1"/>
        <v/>
      </c>
      <c r="L21" s="14" t="s">
        <v>43</v>
      </c>
    </row>
    <row r="22" spans="1:12" x14ac:dyDescent="0.3">
      <c r="A22" s="13" t="s">
        <v>91</v>
      </c>
      <c r="B22" s="13" t="s">
        <v>8</v>
      </c>
      <c r="C22" s="13">
        <v>6</v>
      </c>
      <c r="D22" s="14" t="s">
        <v>41</v>
      </c>
      <c r="E22" s="14" t="s">
        <v>76</v>
      </c>
      <c r="F22" s="14" t="s">
        <v>22</v>
      </c>
      <c r="G22" s="10" t="s">
        <v>72</v>
      </c>
      <c r="H22" s="10" t="s">
        <v>72</v>
      </c>
      <c r="I22" s="14" t="s">
        <v>32</v>
      </c>
      <c r="J22" s="11">
        <f t="shared" si="0"/>
        <v>0</v>
      </c>
      <c r="K22" s="12" t="str">
        <f t="shared" si="1"/>
        <v/>
      </c>
      <c r="L22" s="14" t="s">
        <v>44</v>
      </c>
    </row>
    <row r="23" spans="1:12" x14ac:dyDescent="0.3">
      <c r="A23" s="8" t="s">
        <v>92</v>
      </c>
      <c r="B23" s="8" t="s">
        <v>10</v>
      </c>
      <c r="C23" s="8">
        <v>7</v>
      </c>
      <c r="D23" s="9" t="s">
        <v>45</v>
      </c>
      <c r="E23" s="9" t="s">
        <v>71</v>
      </c>
      <c r="F23" s="9" t="s">
        <v>22</v>
      </c>
      <c r="G23" s="10" t="s">
        <v>72</v>
      </c>
      <c r="H23" s="10" t="s">
        <v>72</v>
      </c>
      <c r="I23" s="9" t="s">
        <v>32</v>
      </c>
      <c r="J23" s="11">
        <f t="shared" si="0"/>
        <v>0</v>
      </c>
      <c r="K23" s="12" t="str">
        <f t="shared" si="1"/>
        <v/>
      </c>
      <c r="L23" s="9" t="s">
        <v>44</v>
      </c>
    </row>
    <row r="24" spans="1:12" x14ac:dyDescent="0.3">
      <c r="A24" s="8" t="s">
        <v>93</v>
      </c>
      <c r="B24" s="8" t="s">
        <v>10</v>
      </c>
      <c r="C24" s="8">
        <v>7</v>
      </c>
      <c r="D24" s="9" t="s">
        <v>45</v>
      </c>
      <c r="E24" s="9" t="s">
        <v>74</v>
      </c>
      <c r="F24" s="9" t="s">
        <v>26</v>
      </c>
      <c r="G24" s="10" t="s">
        <v>72</v>
      </c>
      <c r="H24" s="10" t="s">
        <v>72</v>
      </c>
      <c r="I24" s="9" t="s">
        <v>33</v>
      </c>
      <c r="J24" s="11">
        <f t="shared" si="0"/>
        <v>0</v>
      </c>
      <c r="K24" s="12" t="str">
        <f t="shared" si="1"/>
        <v/>
      </c>
      <c r="L24" s="9" t="s">
        <v>42</v>
      </c>
    </row>
    <row r="25" spans="1:12" x14ac:dyDescent="0.3">
      <c r="A25" s="8" t="s">
        <v>94</v>
      </c>
      <c r="B25" s="8" t="s">
        <v>10</v>
      </c>
      <c r="C25" s="8">
        <v>7</v>
      </c>
      <c r="D25" s="9" t="s">
        <v>45</v>
      </c>
      <c r="E25" s="9" t="s">
        <v>76</v>
      </c>
      <c r="F25" s="9" t="s">
        <v>24</v>
      </c>
      <c r="G25" s="10" t="s">
        <v>72</v>
      </c>
      <c r="H25" s="10" t="s">
        <v>72</v>
      </c>
      <c r="I25" s="9" t="s">
        <v>35</v>
      </c>
      <c r="J25" s="11">
        <f t="shared" si="0"/>
        <v>0</v>
      </c>
      <c r="K25" s="12" t="str">
        <f t="shared" si="1"/>
        <v/>
      </c>
      <c r="L25" s="9" t="s">
        <v>43</v>
      </c>
    </row>
    <row r="26" spans="1:12" x14ac:dyDescent="0.3">
      <c r="A26" s="13" t="s">
        <v>95</v>
      </c>
      <c r="B26" s="13" t="s">
        <v>8</v>
      </c>
      <c r="C26" s="13">
        <v>8</v>
      </c>
      <c r="D26" s="14" t="s">
        <v>46</v>
      </c>
      <c r="E26" s="14" t="s">
        <v>71</v>
      </c>
      <c r="F26" s="14" t="s">
        <v>22</v>
      </c>
      <c r="G26" s="10" t="s">
        <v>72</v>
      </c>
      <c r="H26" s="10" t="s">
        <v>72</v>
      </c>
      <c r="I26" s="14" t="s">
        <v>26</v>
      </c>
      <c r="J26" s="11">
        <f t="shared" si="0"/>
        <v>0</v>
      </c>
      <c r="K26" s="12" t="str">
        <f t="shared" si="1"/>
        <v/>
      </c>
      <c r="L26" s="14" t="s">
        <v>47</v>
      </c>
    </row>
    <row r="27" spans="1:12" x14ac:dyDescent="0.3">
      <c r="A27" s="13" t="s">
        <v>96</v>
      </c>
      <c r="B27" s="13" t="s">
        <v>8</v>
      </c>
      <c r="C27" s="13">
        <v>8</v>
      </c>
      <c r="D27" s="14" t="s">
        <v>46</v>
      </c>
      <c r="E27" s="14" t="s">
        <v>74</v>
      </c>
      <c r="F27" s="14" t="s">
        <v>24</v>
      </c>
      <c r="G27" s="10" t="s">
        <v>72</v>
      </c>
      <c r="H27" s="10" t="s">
        <v>72</v>
      </c>
      <c r="I27" s="14" t="s">
        <v>32</v>
      </c>
      <c r="J27" s="11">
        <f t="shared" si="0"/>
        <v>0</v>
      </c>
      <c r="K27" s="12" t="str">
        <f t="shared" si="1"/>
        <v/>
      </c>
      <c r="L27" s="14" t="s">
        <v>48</v>
      </c>
    </row>
    <row r="28" spans="1:12" x14ac:dyDescent="0.3">
      <c r="A28" s="13" t="s">
        <v>97</v>
      </c>
      <c r="B28" s="13" t="s">
        <v>8</v>
      </c>
      <c r="C28" s="13">
        <v>8</v>
      </c>
      <c r="D28" s="14" t="s">
        <v>46</v>
      </c>
      <c r="E28" s="14" t="s">
        <v>76</v>
      </c>
      <c r="F28" s="14" t="s">
        <v>33</v>
      </c>
      <c r="G28" s="10" t="s">
        <v>72</v>
      </c>
      <c r="H28" s="10" t="s">
        <v>72</v>
      </c>
      <c r="I28" s="14" t="s">
        <v>35</v>
      </c>
      <c r="J28" s="11">
        <f t="shared" si="0"/>
        <v>0</v>
      </c>
      <c r="K28" s="12" t="str">
        <f t="shared" si="1"/>
        <v/>
      </c>
      <c r="L28" s="14" t="s">
        <v>49</v>
      </c>
    </row>
    <row r="29" spans="1:12" x14ac:dyDescent="0.3">
      <c r="A29" s="8" t="s">
        <v>98</v>
      </c>
      <c r="B29" s="8" t="s">
        <v>10</v>
      </c>
      <c r="C29" s="8">
        <v>9</v>
      </c>
      <c r="D29" s="9" t="s">
        <v>50</v>
      </c>
      <c r="E29" s="9" t="s">
        <v>71</v>
      </c>
      <c r="F29" s="9" t="s">
        <v>29</v>
      </c>
      <c r="G29" s="10" t="s">
        <v>72</v>
      </c>
      <c r="H29" s="10" t="s">
        <v>72</v>
      </c>
      <c r="I29" s="9" t="s">
        <v>33</v>
      </c>
      <c r="J29" s="11">
        <f t="shared" si="0"/>
        <v>0</v>
      </c>
      <c r="K29" s="12" t="str">
        <f t="shared" si="1"/>
        <v/>
      </c>
      <c r="L29" s="9" t="s">
        <v>51</v>
      </c>
    </row>
    <row r="30" spans="1:12" x14ac:dyDescent="0.3">
      <c r="A30" s="8" t="s">
        <v>99</v>
      </c>
      <c r="B30" s="8" t="s">
        <v>10</v>
      </c>
      <c r="C30" s="8">
        <v>9</v>
      </c>
      <c r="D30" s="9" t="s">
        <v>50</v>
      </c>
      <c r="E30" s="9" t="s">
        <v>74</v>
      </c>
      <c r="F30" s="9" t="s">
        <v>22</v>
      </c>
      <c r="G30" s="10" t="s">
        <v>72</v>
      </c>
      <c r="H30" s="10" t="s">
        <v>72</v>
      </c>
      <c r="I30" s="9" t="s">
        <v>26</v>
      </c>
      <c r="J30" s="11">
        <f t="shared" si="0"/>
        <v>0</v>
      </c>
      <c r="K30" s="12" t="str">
        <f t="shared" si="1"/>
        <v/>
      </c>
      <c r="L30" s="9" t="s">
        <v>47</v>
      </c>
    </row>
    <row r="31" spans="1:12" x14ac:dyDescent="0.3">
      <c r="A31" s="8" t="s">
        <v>100</v>
      </c>
      <c r="B31" s="8" t="s">
        <v>10</v>
      </c>
      <c r="C31" s="8">
        <v>9</v>
      </c>
      <c r="D31" s="9" t="s">
        <v>50</v>
      </c>
      <c r="E31" s="9" t="s">
        <v>76</v>
      </c>
      <c r="F31" s="9" t="s">
        <v>24</v>
      </c>
      <c r="G31" s="10" t="s">
        <v>72</v>
      </c>
      <c r="H31" s="10" t="s">
        <v>72</v>
      </c>
      <c r="I31" s="9" t="s">
        <v>32</v>
      </c>
      <c r="J31" s="11">
        <f t="shared" si="0"/>
        <v>0</v>
      </c>
      <c r="K31" s="12" t="str">
        <f t="shared" si="1"/>
        <v/>
      </c>
      <c r="L31" s="9" t="s">
        <v>48</v>
      </c>
    </row>
    <row r="32" spans="1:12" x14ac:dyDescent="0.3">
      <c r="A32" s="13" t="s">
        <v>101</v>
      </c>
      <c r="B32" s="13" t="s">
        <v>8</v>
      </c>
      <c r="C32" s="13">
        <v>10</v>
      </c>
      <c r="D32" s="14" t="s">
        <v>52</v>
      </c>
      <c r="E32" s="14" t="s">
        <v>71</v>
      </c>
      <c r="F32" s="14" t="s">
        <v>32</v>
      </c>
      <c r="G32" s="10" t="s">
        <v>72</v>
      </c>
      <c r="H32" s="10" t="s">
        <v>72</v>
      </c>
      <c r="I32" s="14" t="s">
        <v>33</v>
      </c>
      <c r="J32" s="11">
        <f t="shared" si="0"/>
        <v>0</v>
      </c>
      <c r="K32" s="12" t="str">
        <f t="shared" si="1"/>
        <v/>
      </c>
      <c r="L32" s="14" t="s">
        <v>53</v>
      </c>
    </row>
    <row r="33" spans="1:12" x14ac:dyDescent="0.3">
      <c r="A33" s="13" t="s">
        <v>102</v>
      </c>
      <c r="B33" s="13" t="s">
        <v>8</v>
      </c>
      <c r="C33" s="13">
        <v>10</v>
      </c>
      <c r="D33" s="14" t="s">
        <v>52</v>
      </c>
      <c r="E33" s="14" t="s">
        <v>74</v>
      </c>
      <c r="F33" s="14" t="s">
        <v>22</v>
      </c>
      <c r="G33" s="10" t="s">
        <v>72</v>
      </c>
      <c r="H33" s="10" t="s">
        <v>72</v>
      </c>
      <c r="I33" s="14" t="s">
        <v>24</v>
      </c>
      <c r="J33" s="11">
        <f t="shared" si="0"/>
        <v>0</v>
      </c>
      <c r="K33" s="12" t="str">
        <f t="shared" si="1"/>
        <v/>
      </c>
      <c r="L33" s="14" t="s">
        <v>54</v>
      </c>
    </row>
    <row r="34" spans="1:12" x14ac:dyDescent="0.3">
      <c r="A34" s="13" t="s">
        <v>103</v>
      </c>
      <c r="B34" s="13" t="s">
        <v>8</v>
      </c>
      <c r="C34" s="13">
        <v>10</v>
      </c>
      <c r="D34" s="14" t="s">
        <v>52</v>
      </c>
      <c r="E34" s="14" t="s">
        <v>76</v>
      </c>
      <c r="F34" s="14" t="s">
        <v>26</v>
      </c>
      <c r="G34" s="10" t="s">
        <v>72</v>
      </c>
      <c r="H34" s="10" t="s">
        <v>72</v>
      </c>
      <c r="I34" s="14" t="s">
        <v>35</v>
      </c>
      <c r="J34" s="11">
        <f t="shared" si="0"/>
        <v>0</v>
      </c>
      <c r="K34" s="12" t="str">
        <f t="shared" si="1"/>
        <v/>
      </c>
      <c r="L34" s="14" t="s">
        <v>55</v>
      </c>
    </row>
    <row r="35" spans="1:12" x14ac:dyDescent="0.3">
      <c r="A35" s="8" t="s">
        <v>104</v>
      </c>
      <c r="B35" s="8" t="s">
        <v>10</v>
      </c>
      <c r="C35" s="8">
        <v>11</v>
      </c>
      <c r="D35" s="9" t="s">
        <v>56</v>
      </c>
      <c r="E35" s="9" t="s">
        <v>71</v>
      </c>
      <c r="F35" s="9" t="s">
        <v>29</v>
      </c>
      <c r="G35" s="10" t="s">
        <v>72</v>
      </c>
      <c r="H35" s="10" t="s">
        <v>72</v>
      </c>
      <c r="I35" s="9" t="s">
        <v>26</v>
      </c>
      <c r="J35" s="11">
        <f t="shared" si="0"/>
        <v>0</v>
      </c>
      <c r="K35" s="12" t="str">
        <f t="shared" si="1"/>
        <v/>
      </c>
      <c r="L35" s="9" t="s">
        <v>57</v>
      </c>
    </row>
    <row r="36" spans="1:12" x14ac:dyDescent="0.3">
      <c r="A36" s="8" t="s">
        <v>105</v>
      </c>
      <c r="B36" s="8" t="s">
        <v>10</v>
      </c>
      <c r="C36" s="8">
        <v>11</v>
      </c>
      <c r="D36" s="9" t="s">
        <v>56</v>
      </c>
      <c r="E36" s="9" t="s">
        <v>74</v>
      </c>
      <c r="F36" s="9" t="s">
        <v>33</v>
      </c>
      <c r="G36" s="10" t="s">
        <v>72</v>
      </c>
      <c r="H36" s="10" t="s">
        <v>72</v>
      </c>
      <c r="I36" s="9" t="s">
        <v>35</v>
      </c>
      <c r="J36" s="11">
        <f t="shared" si="0"/>
        <v>0</v>
      </c>
      <c r="K36" s="12" t="str">
        <f t="shared" si="1"/>
        <v/>
      </c>
      <c r="L36" s="9" t="s">
        <v>49</v>
      </c>
    </row>
    <row r="37" spans="1:12" x14ac:dyDescent="0.3">
      <c r="A37" s="8" t="s">
        <v>106</v>
      </c>
      <c r="B37" s="8" t="s">
        <v>10</v>
      </c>
      <c r="C37" s="8">
        <v>11</v>
      </c>
      <c r="D37" s="9" t="s">
        <v>56</v>
      </c>
      <c r="E37" s="9" t="s">
        <v>76</v>
      </c>
      <c r="F37" s="9" t="s">
        <v>22</v>
      </c>
      <c r="G37" s="10" t="s">
        <v>72</v>
      </c>
      <c r="H37" s="10" t="s">
        <v>72</v>
      </c>
      <c r="I37" s="9" t="s">
        <v>24</v>
      </c>
      <c r="J37" s="11">
        <f t="shared" si="0"/>
        <v>0</v>
      </c>
      <c r="K37" s="12" t="str">
        <f t="shared" si="1"/>
        <v/>
      </c>
      <c r="L37" s="9" t="s">
        <v>54</v>
      </c>
    </row>
    <row r="38" spans="1:12" x14ac:dyDescent="0.3">
      <c r="A38" s="8" t="s">
        <v>107</v>
      </c>
      <c r="B38" s="8" t="s">
        <v>10</v>
      </c>
      <c r="C38" s="8">
        <v>12</v>
      </c>
      <c r="D38" s="9" t="s">
        <v>58</v>
      </c>
      <c r="E38" s="9" t="s">
        <v>71</v>
      </c>
      <c r="F38" s="9" t="s">
        <v>22</v>
      </c>
      <c r="G38" s="10" t="s">
        <v>72</v>
      </c>
      <c r="H38" s="10" t="s">
        <v>72</v>
      </c>
      <c r="I38" s="9" t="s">
        <v>29</v>
      </c>
      <c r="J38" s="11">
        <f t="shared" si="0"/>
        <v>0</v>
      </c>
      <c r="K38" s="12" t="str">
        <f t="shared" si="1"/>
        <v/>
      </c>
      <c r="L38" s="9" t="s">
        <v>59</v>
      </c>
    </row>
    <row r="39" spans="1:12" x14ac:dyDescent="0.3">
      <c r="A39" s="8" t="s">
        <v>108</v>
      </c>
      <c r="B39" s="8" t="s">
        <v>10</v>
      </c>
      <c r="C39" s="8">
        <v>12</v>
      </c>
      <c r="D39" s="9" t="s">
        <v>58</v>
      </c>
      <c r="E39" s="9" t="s">
        <v>74</v>
      </c>
      <c r="F39" s="9" t="s">
        <v>26</v>
      </c>
      <c r="G39" s="10" t="s">
        <v>72</v>
      </c>
      <c r="H39" s="10" t="s">
        <v>72</v>
      </c>
      <c r="I39" s="9" t="s">
        <v>35</v>
      </c>
      <c r="J39" s="11">
        <f t="shared" si="0"/>
        <v>0</v>
      </c>
      <c r="K39" s="12" t="str">
        <f t="shared" si="1"/>
        <v/>
      </c>
      <c r="L39" s="9" t="s">
        <v>55</v>
      </c>
    </row>
    <row r="40" spans="1:12" x14ac:dyDescent="0.3">
      <c r="A40" s="8" t="s">
        <v>109</v>
      </c>
      <c r="B40" s="8" t="s">
        <v>10</v>
      </c>
      <c r="C40" s="8">
        <v>12</v>
      </c>
      <c r="D40" s="9" t="s">
        <v>58</v>
      </c>
      <c r="E40" s="9" t="s">
        <v>76</v>
      </c>
      <c r="F40" s="9" t="s">
        <v>32</v>
      </c>
      <c r="G40" s="10" t="s">
        <v>72</v>
      </c>
      <c r="H40" s="10" t="s">
        <v>72</v>
      </c>
      <c r="I40" s="9" t="s">
        <v>33</v>
      </c>
      <c r="J40" s="11">
        <f t="shared" si="0"/>
        <v>0</v>
      </c>
      <c r="K40" s="12" t="str">
        <f t="shared" si="1"/>
        <v/>
      </c>
      <c r="L40" s="9" t="s">
        <v>53</v>
      </c>
    </row>
  </sheetData>
  <mergeCells count="1">
    <mergeCell ref="A1:L1"/>
  </mergeCells>
  <dataValidations count="1">
    <dataValidation type="whole" allowBlank="1" promptTitle="Score Entry" prompt="Enter a whole number score from 0 to 200." sqref="G5:H40" xr:uid="{00000000-0002-0000-0200-000000000000}">
      <formula1>0</formula1>
      <formula2>200</formula2>
    </dataValidation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0"/>
  <sheetViews>
    <sheetView workbookViewId="0">
      <selection sqref="A1:J1"/>
    </sheetView>
  </sheetViews>
  <sheetFormatPr defaultRowHeight="14.4" x14ac:dyDescent="0.3"/>
  <cols>
    <col min="1" max="1" width="10" customWidth="1"/>
    <col min="2" max="2" width="8" customWidth="1"/>
    <col min="3" max="3" width="14" customWidth="1"/>
    <col min="4" max="4" width="10" customWidth="1"/>
    <col min="5" max="5" width="16" customWidth="1"/>
    <col min="6" max="7" width="10" customWidth="1"/>
    <col min="8" max="8" width="16" customWidth="1"/>
    <col min="9" max="9" width="18" customWidth="1"/>
  </cols>
  <sheetData>
    <row r="1" spans="1:10" ht="18" x14ac:dyDescent="0.35">
      <c r="A1" s="18" t="s">
        <v>136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x14ac:dyDescent="0.3">
      <c r="B2" s="5" t="s">
        <v>8</v>
      </c>
    </row>
    <row r="3" spans="1:10" x14ac:dyDescent="0.3">
      <c r="A3" s="7" t="s">
        <v>110</v>
      </c>
    </row>
    <row r="5" spans="1:10" x14ac:dyDescent="0.3">
      <c r="A5" s="2" t="s">
        <v>111</v>
      </c>
      <c r="B5" s="2" t="s">
        <v>112</v>
      </c>
      <c r="C5" s="2" t="s">
        <v>113</v>
      </c>
      <c r="D5" s="2" t="s">
        <v>114</v>
      </c>
      <c r="E5" s="2" t="s">
        <v>115</v>
      </c>
      <c r="F5" s="2" t="s">
        <v>116</v>
      </c>
      <c r="G5" s="2" t="s">
        <v>117</v>
      </c>
      <c r="H5" s="2" t="s">
        <v>118</v>
      </c>
      <c r="I5" s="2" t="s">
        <v>119</v>
      </c>
      <c r="J5" s="2" t="s">
        <v>120</v>
      </c>
    </row>
    <row r="6" spans="1:10" x14ac:dyDescent="0.3">
      <c r="A6" s="4" t="s">
        <v>22</v>
      </c>
      <c r="B6" s="11">
        <f>COUNTIFS('Score Entry'!$B$5:$B$40,$B$2,'Score Entry'!$F$5:$F$40,$A6,'Score Entry'!$J$5:$J$40,1)+COUNTIFS('Score Entry'!$B$5:$B$40,$B$2,'Score Entry'!$I$5:$I$40,$A6,'Score Entry'!$J$5:$J$40,1)</f>
        <v>0</v>
      </c>
      <c r="C6" s="11">
        <f>COUNTIFS('Score Entry'!$B$5:$B$40,$B$2,'Score Entry'!$K$5:$K$40,$A6)</f>
        <v>0</v>
      </c>
      <c r="D6" s="11">
        <f>COUNTIFS('Score Entry'!$B$5:$B$40,$B$2,'Score Entry'!$F$5:$F$40,$A6,'Score Entry'!$K$5:$K$40,"Draw")+COUNTIFS('Score Entry'!$B$5:$B$40,$B$2,'Score Entry'!$I$5:$I$40,$A6,'Score Entry'!$K$5:$K$40,"Draw")</f>
        <v>0</v>
      </c>
      <c r="E6" s="11">
        <f t="shared" ref="E6:E11" si="0">B6-C6-D6</f>
        <v>0</v>
      </c>
      <c r="F6" s="11">
        <f>SUMIFS('Score Entry'!$G$5:$G$40,'Score Entry'!$B$5:$B$40,$B$2,'Score Entry'!$F$5:$F$40,$A6,'Score Entry'!$J$5:$J$40,1)+SUMIFS('Score Entry'!$H$5:$H$40,'Score Entry'!$B$5:$B$40,$B$2,'Score Entry'!$I$5:$I$40,$A6,'Score Entry'!$J$5:$J$40,1)</f>
        <v>0</v>
      </c>
      <c r="G6" s="11">
        <f>SUMIFS('Score Entry'!$H$5:$H$40,'Score Entry'!$B$5:$B$40,$B$2,'Score Entry'!$F$5:$F$40,$A6,'Score Entry'!$J$5:$J$40,1)+SUMIFS('Score Entry'!$G$5:$G$40,'Score Entry'!$B$5:$B$40,$B$2,'Score Entry'!$I$5:$I$40,$A6,'Score Entry'!$J$5:$J$40,1)</f>
        <v>0</v>
      </c>
      <c r="H6" s="11">
        <f t="shared" ref="H6:H11" si="1">F6-G6</f>
        <v>0</v>
      </c>
      <c r="I6" s="11">
        <f t="shared" ref="I6:I11" si="2">C6*2+D6</f>
        <v>0</v>
      </c>
      <c r="J6" s="11">
        <f t="shared" ref="J6:J11" si="3">1+SUMPRODUCT(($I$6:$I$11&gt;I6)+(($I$6:$I$11=I6)*($H$6:$H$11&gt;H6)))</f>
        <v>1</v>
      </c>
    </row>
    <row r="7" spans="1:10" x14ac:dyDescent="0.3">
      <c r="A7" s="4" t="s">
        <v>24</v>
      </c>
      <c r="B7" s="11">
        <f>COUNTIFS('Score Entry'!$B$5:$B$40,$B$2,'Score Entry'!$F$5:$F$40,$A7,'Score Entry'!$J$5:$J$40,1)+COUNTIFS('Score Entry'!$B$5:$B$40,$B$2,'Score Entry'!$I$5:$I$40,$A7,'Score Entry'!$J$5:$J$40,1)</f>
        <v>0</v>
      </c>
      <c r="C7" s="11">
        <f>COUNTIFS('Score Entry'!$B$5:$B$40,$B$2,'Score Entry'!$K$5:$K$40,$A7)</f>
        <v>0</v>
      </c>
      <c r="D7" s="11">
        <f>COUNTIFS('Score Entry'!$B$5:$B$40,$B$2,'Score Entry'!$F$5:$F$40,$A7,'Score Entry'!$K$5:$K$40,"Draw")+COUNTIFS('Score Entry'!$B$5:$B$40,$B$2,'Score Entry'!$I$5:$I$40,$A7,'Score Entry'!$K$5:$K$40,"Draw")</f>
        <v>0</v>
      </c>
      <c r="E7" s="11">
        <f t="shared" si="0"/>
        <v>0</v>
      </c>
      <c r="F7" s="11">
        <f>SUMIFS('Score Entry'!$G$5:$G$40,'Score Entry'!$B$5:$B$40,$B$2,'Score Entry'!$F$5:$F$40,$A7,'Score Entry'!$J$5:$J$40,1)+SUMIFS('Score Entry'!$H$5:$H$40,'Score Entry'!$B$5:$B$40,$B$2,'Score Entry'!$I$5:$I$40,$A7,'Score Entry'!$J$5:$J$40,1)</f>
        <v>0</v>
      </c>
      <c r="G7" s="11">
        <f>SUMIFS('Score Entry'!$H$5:$H$40,'Score Entry'!$B$5:$B$40,$B$2,'Score Entry'!$F$5:$F$40,$A7,'Score Entry'!$J$5:$J$40,1)+SUMIFS('Score Entry'!$G$5:$G$40,'Score Entry'!$B$5:$B$40,$B$2,'Score Entry'!$I$5:$I$40,$A7,'Score Entry'!$J$5:$J$40,1)</f>
        <v>0</v>
      </c>
      <c r="H7" s="11">
        <f t="shared" si="1"/>
        <v>0</v>
      </c>
      <c r="I7" s="11">
        <f t="shared" si="2"/>
        <v>0</v>
      </c>
      <c r="J7" s="11">
        <f t="shared" si="3"/>
        <v>1</v>
      </c>
    </row>
    <row r="8" spans="1:10" x14ac:dyDescent="0.3">
      <c r="A8" s="4" t="s">
        <v>26</v>
      </c>
      <c r="B8" s="11">
        <f>COUNTIFS('Score Entry'!$B$5:$B$40,$B$2,'Score Entry'!$F$5:$F$40,$A8,'Score Entry'!$J$5:$J$40,1)+COUNTIFS('Score Entry'!$B$5:$B$40,$B$2,'Score Entry'!$I$5:$I$40,$A8,'Score Entry'!$J$5:$J$40,1)</f>
        <v>0</v>
      </c>
      <c r="C8" s="11">
        <f>COUNTIFS('Score Entry'!$B$5:$B$40,$B$2,'Score Entry'!$K$5:$K$40,$A8)</f>
        <v>0</v>
      </c>
      <c r="D8" s="11">
        <f>COUNTIFS('Score Entry'!$B$5:$B$40,$B$2,'Score Entry'!$F$5:$F$40,$A8,'Score Entry'!$K$5:$K$40,"Draw")+COUNTIFS('Score Entry'!$B$5:$B$40,$B$2,'Score Entry'!$I$5:$I$40,$A8,'Score Entry'!$K$5:$K$40,"Draw")</f>
        <v>0</v>
      </c>
      <c r="E8" s="11">
        <f t="shared" si="0"/>
        <v>0</v>
      </c>
      <c r="F8" s="11">
        <f>SUMIFS('Score Entry'!$G$5:$G$40,'Score Entry'!$B$5:$B$40,$B$2,'Score Entry'!$F$5:$F$40,$A8,'Score Entry'!$J$5:$J$40,1)+SUMIFS('Score Entry'!$H$5:$H$40,'Score Entry'!$B$5:$B$40,$B$2,'Score Entry'!$I$5:$I$40,$A8,'Score Entry'!$J$5:$J$40,1)</f>
        <v>0</v>
      </c>
      <c r="G8" s="11">
        <f>SUMIFS('Score Entry'!$H$5:$H$40,'Score Entry'!$B$5:$B$40,$B$2,'Score Entry'!$F$5:$F$40,$A8,'Score Entry'!$J$5:$J$40,1)+SUMIFS('Score Entry'!$G$5:$G$40,'Score Entry'!$B$5:$B$40,$B$2,'Score Entry'!$I$5:$I$40,$A8,'Score Entry'!$J$5:$J$40,1)</f>
        <v>0</v>
      </c>
      <c r="H8" s="11">
        <f t="shared" si="1"/>
        <v>0</v>
      </c>
      <c r="I8" s="11">
        <f t="shared" si="2"/>
        <v>0</v>
      </c>
      <c r="J8" s="11">
        <f t="shared" si="3"/>
        <v>1</v>
      </c>
    </row>
    <row r="9" spans="1:10" x14ac:dyDescent="0.3">
      <c r="A9" s="4" t="s">
        <v>32</v>
      </c>
      <c r="B9" s="11">
        <f>COUNTIFS('Score Entry'!$B$5:$B$40,$B$2,'Score Entry'!$F$5:$F$40,$A9,'Score Entry'!$J$5:$J$40,1)+COUNTIFS('Score Entry'!$B$5:$B$40,$B$2,'Score Entry'!$I$5:$I$40,$A9,'Score Entry'!$J$5:$J$40,1)</f>
        <v>0</v>
      </c>
      <c r="C9" s="11">
        <f>COUNTIFS('Score Entry'!$B$5:$B$40,$B$2,'Score Entry'!$K$5:$K$40,$A9)</f>
        <v>0</v>
      </c>
      <c r="D9" s="11">
        <f>COUNTIFS('Score Entry'!$B$5:$B$40,$B$2,'Score Entry'!$F$5:$F$40,$A9,'Score Entry'!$K$5:$K$40,"Draw")+COUNTIFS('Score Entry'!$B$5:$B$40,$B$2,'Score Entry'!$I$5:$I$40,$A9,'Score Entry'!$K$5:$K$40,"Draw")</f>
        <v>0</v>
      </c>
      <c r="E9" s="11">
        <f t="shared" si="0"/>
        <v>0</v>
      </c>
      <c r="F9" s="11">
        <f>SUMIFS('Score Entry'!$G$5:$G$40,'Score Entry'!$B$5:$B$40,$B$2,'Score Entry'!$F$5:$F$40,$A9,'Score Entry'!$J$5:$J$40,1)+SUMIFS('Score Entry'!$H$5:$H$40,'Score Entry'!$B$5:$B$40,$B$2,'Score Entry'!$I$5:$I$40,$A9,'Score Entry'!$J$5:$J$40,1)</f>
        <v>0</v>
      </c>
      <c r="G9" s="11">
        <f>SUMIFS('Score Entry'!$H$5:$H$40,'Score Entry'!$B$5:$B$40,$B$2,'Score Entry'!$F$5:$F$40,$A9,'Score Entry'!$J$5:$J$40,1)+SUMIFS('Score Entry'!$G$5:$G$40,'Score Entry'!$B$5:$B$40,$B$2,'Score Entry'!$I$5:$I$40,$A9,'Score Entry'!$J$5:$J$40,1)</f>
        <v>0</v>
      </c>
      <c r="H9" s="11">
        <f t="shared" si="1"/>
        <v>0</v>
      </c>
      <c r="I9" s="11">
        <f t="shared" si="2"/>
        <v>0</v>
      </c>
      <c r="J9" s="11">
        <f t="shared" si="3"/>
        <v>1</v>
      </c>
    </row>
    <row r="10" spans="1:10" x14ac:dyDescent="0.3">
      <c r="A10" s="4" t="s">
        <v>33</v>
      </c>
      <c r="B10" s="11">
        <f>COUNTIFS('Score Entry'!$B$5:$B$40,$B$2,'Score Entry'!$F$5:$F$40,$A10,'Score Entry'!$J$5:$J$40,1)+COUNTIFS('Score Entry'!$B$5:$B$40,$B$2,'Score Entry'!$I$5:$I$40,$A10,'Score Entry'!$J$5:$J$40,1)</f>
        <v>0</v>
      </c>
      <c r="C10" s="11">
        <f>COUNTIFS('Score Entry'!$B$5:$B$40,$B$2,'Score Entry'!$K$5:$K$40,$A10)</f>
        <v>0</v>
      </c>
      <c r="D10" s="11">
        <f>COUNTIFS('Score Entry'!$B$5:$B$40,$B$2,'Score Entry'!$F$5:$F$40,$A10,'Score Entry'!$K$5:$K$40,"Draw")+COUNTIFS('Score Entry'!$B$5:$B$40,$B$2,'Score Entry'!$I$5:$I$40,$A10,'Score Entry'!$K$5:$K$40,"Draw")</f>
        <v>0</v>
      </c>
      <c r="E10" s="11">
        <f t="shared" si="0"/>
        <v>0</v>
      </c>
      <c r="F10" s="11">
        <f>SUMIFS('Score Entry'!$G$5:$G$40,'Score Entry'!$B$5:$B$40,$B$2,'Score Entry'!$F$5:$F$40,$A10,'Score Entry'!$J$5:$J$40,1)+SUMIFS('Score Entry'!$H$5:$H$40,'Score Entry'!$B$5:$B$40,$B$2,'Score Entry'!$I$5:$I$40,$A10,'Score Entry'!$J$5:$J$40,1)</f>
        <v>0</v>
      </c>
      <c r="G10" s="11">
        <f>SUMIFS('Score Entry'!$H$5:$H$40,'Score Entry'!$B$5:$B$40,$B$2,'Score Entry'!$F$5:$F$40,$A10,'Score Entry'!$J$5:$J$40,1)+SUMIFS('Score Entry'!$G$5:$G$40,'Score Entry'!$B$5:$B$40,$B$2,'Score Entry'!$I$5:$I$40,$A10,'Score Entry'!$J$5:$J$40,1)</f>
        <v>0</v>
      </c>
      <c r="H10" s="11">
        <f t="shared" si="1"/>
        <v>0</v>
      </c>
      <c r="I10" s="11">
        <f t="shared" si="2"/>
        <v>0</v>
      </c>
      <c r="J10" s="11">
        <f t="shared" si="3"/>
        <v>1</v>
      </c>
    </row>
    <row r="11" spans="1:10" x14ac:dyDescent="0.3">
      <c r="A11" s="4" t="s">
        <v>35</v>
      </c>
      <c r="B11" s="11">
        <f>COUNTIFS('Score Entry'!$B$5:$B$40,$B$2,'Score Entry'!$F$5:$F$40,$A11,'Score Entry'!$J$5:$J$40,1)+COUNTIFS('Score Entry'!$B$5:$B$40,$B$2,'Score Entry'!$I$5:$I$40,$A11,'Score Entry'!$J$5:$J$40,1)</f>
        <v>0</v>
      </c>
      <c r="C11" s="11">
        <f>COUNTIFS('Score Entry'!$B$5:$B$40,$B$2,'Score Entry'!$K$5:$K$40,$A11)</f>
        <v>0</v>
      </c>
      <c r="D11" s="11">
        <f>COUNTIFS('Score Entry'!$B$5:$B$40,$B$2,'Score Entry'!$F$5:$F$40,$A11,'Score Entry'!$K$5:$K$40,"Draw")+COUNTIFS('Score Entry'!$B$5:$B$40,$B$2,'Score Entry'!$I$5:$I$40,$A11,'Score Entry'!$K$5:$K$40,"Draw")</f>
        <v>0</v>
      </c>
      <c r="E11" s="11">
        <f t="shared" si="0"/>
        <v>0</v>
      </c>
      <c r="F11" s="11">
        <f>SUMIFS('Score Entry'!$G$5:$G$40,'Score Entry'!$B$5:$B$40,$B$2,'Score Entry'!$F$5:$F$40,$A11,'Score Entry'!$J$5:$J$40,1)+SUMIFS('Score Entry'!$H$5:$H$40,'Score Entry'!$B$5:$B$40,$B$2,'Score Entry'!$I$5:$I$40,$A11,'Score Entry'!$J$5:$J$40,1)</f>
        <v>0</v>
      </c>
      <c r="G11" s="11">
        <f>SUMIFS('Score Entry'!$H$5:$H$40,'Score Entry'!$B$5:$B$40,$B$2,'Score Entry'!$F$5:$F$40,$A11,'Score Entry'!$J$5:$J$40,1)+SUMIFS('Score Entry'!$G$5:$G$40,'Score Entry'!$B$5:$B$40,$B$2,'Score Entry'!$I$5:$I$40,$A11,'Score Entry'!$J$5:$J$40,1)</f>
        <v>0</v>
      </c>
      <c r="H11" s="11">
        <f t="shared" si="1"/>
        <v>0</v>
      </c>
      <c r="I11" s="11">
        <f t="shared" si="2"/>
        <v>0</v>
      </c>
      <c r="J11" s="11">
        <f t="shared" si="3"/>
        <v>1</v>
      </c>
    </row>
    <row r="14" spans="1:10" x14ac:dyDescent="0.3">
      <c r="A14" s="15" t="s">
        <v>121</v>
      </c>
    </row>
    <row r="15" spans="1:10" x14ac:dyDescent="0.3">
      <c r="A15" s="2" t="s">
        <v>61</v>
      </c>
      <c r="B15" s="2" t="s">
        <v>12</v>
      </c>
      <c r="C15" s="2" t="s">
        <v>13</v>
      </c>
      <c r="D15" s="2" t="s">
        <v>62</v>
      </c>
      <c r="E15" s="2" t="s">
        <v>63</v>
      </c>
      <c r="F15" s="2" t="s">
        <v>122</v>
      </c>
      <c r="G15" s="2" t="s">
        <v>122</v>
      </c>
      <c r="H15" s="2" t="s">
        <v>66</v>
      </c>
      <c r="I15" s="2" t="s">
        <v>123</v>
      </c>
    </row>
    <row r="16" spans="1:10" x14ac:dyDescent="0.3">
      <c r="A16" s="13" t="s">
        <v>77</v>
      </c>
      <c r="B16" s="13">
        <v>2</v>
      </c>
      <c r="C16" s="14" t="s">
        <v>27</v>
      </c>
      <c r="D16" s="13" t="s">
        <v>71</v>
      </c>
      <c r="E16" s="14" t="s">
        <v>22</v>
      </c>
      <c r="F16" s="16" t="str">
        <f>IF('Score Entry'!G8="","",'Score Entry'!G8)</f>
        <v/>
      </c>
      <c r="G16" s="16" t="str">
        <f>IF('Score Entry'!H8="","",'Score Entry'!H8)</f>
        <v/>
      </c>
      <c r="H16" s="14" t="s">
        <v>35</v>
      </c>
      <c r="I16" s="12" t="str">
        <f>IF('Score Entry'!K8="","",'Score Entry'!K8)</f>
        <v/>
      </c>
    </row>
    <row r="17" spans="1:9" x14ac:dyDescent="0.3">
      <c r="A17" s="13" t="s">
        <v>78</v>
      </c>
      <c r="B17" s="13">
        <v>2</v>
      </c>
      <c r="C17" s="14" t="s">
        <v>27</v>
      </c>
      <c r="D17" s="13" t="s">
        <v>74</v>
      </c>
      <c r="E17" s="14" t="s">
        <v>24</v>
      </c>
      <c r="F17" s="16" t="str">
        <f>IF('Score Entry'!G9="","",'Score Entry'!G9)</f>
        <v/>
      </c>
      <c r="G17" s="16" t="str">
        <f>IF('Score Entry'!H9="","",'Score Entry'!H9)</f>
        <v/>
      </c>
      <c r="H17" s="14" t="s">
        <v>33</v>
      </c>
      <c r="I17" s="12" t="str">
        <f>IF('Score Entry'!K9="","",'Score Entry'!K9)</f>
        <v/>
      </c>
    </row>
    <row r="18" spans="1:9" x14ac:dyDescent="0.3">
      <c r="A18" s="13" t="s">
        <v>79</v>
      </c>
      <c r="B18" s="13">
        <v>2</v>
      </c>
      <c r="C18" s="14" t="s">
        <v>27</v>
      </c>
      <c r="D18" s="13" t="s">
        <v>76</v>
      </c>
      <c r="E18" s="14" t="s">
        <v>26</v>
      </c>
      <c r="F18" s="16" t="str">
        <f>IF('Score Entry'!G10="","",'Score Entry'!G10)</f>
        <v/>
      </c>
      <c r="G18" s="16" t="str">
        <f>IF('Score Entry'!H10="","",'Score Entry'!H10)</f>
        <v/>
      </c>
      <c r="H18" s="14" t="s">
        <v>32</v>
      </c>
      <c r="I18" s="12" t="str">
        <f>IF('Score Entry'!K10="","",'Score Entry'!K10)</f>
        <v/>
      </c>
    </row>
    <row r="19" spans="1:9" x14ac:dyDescent="0.3">
      <c r="A19" s="13" t="s">
        <v>83</v>
      </c>
      <c r="B19" s="13">
        <v>4</v>
      </c>
      <c r="C19" s="14" t="s">
        <v>36</v>
      </c>
      <c r="D19" s="13" t="s">
        <v>71</v>
      </c>
      <c r="E19" s="14" t="s">
        <v>24</v>
      </c>
      <c r="F19" s="16" t="str">
        <f>IF('Score Entry'!G14="","",'Score Entry'!G14)</f>
        <v/>
      </c>
      <c r="G19" s="16" t="str">
        <f>IF('Score Entry'!H14="","",'Score Entry'!H14)</f>
        <v/>
      </c>
      <c r="H19" s="14" t="s">
        <v>26</v>
      </c>
      <c r="I19" s="12" t="str">
        <f>IF('Score Entry'!K14="","",'Score Entry'!K14)</f>
        <v/>
      </c>
    </row>
    <row r="20" spans="1:9" x14ac:dyDescent="0.3">
      <c r="A20" s="13" t="s">
        <v>84</v>
      </c>
      <c r="B20" s="13">
        <v>4</v>
      </c>
      <c r="C20" s="14" t="s">
        <v>36</v>
      </c>
      <c r="D20" s="13" t="s">
        <v>74</v>
      </c>
      <c r="E20" s="14" t="s">
        <v>22</v>
      </c>
      <c r="F20" s="16" t="str">
        <f>IF('Score Entry'!G15="","",'Score Entry'!G15)</f>
        <v/>
      </c>
      <c r="G20" s="16" t="str">
        <f>IF('Score Entry'!H15="","",'Score Entry'!H15)</f>
        <v/>
      </c>
      <c r="H20" s="14" t="s">
        <v>33</v>
      </c>
      <c r="I20" s="12" t="str">
        <f>IF('Score Entry'!K15="","",'Score Entry'!K15)</f>
        <v/>
      </c>
    </row>
    <row r="21" spans="1:9" x14ac:dyDescent="0.3">
      <c r="A21" s="13" t="s">
        <v>85</v>
      </c>
      <c r="B21" s="13">
        <v>4</v>
      </c>
      <c r="C21" s="14" t="s">
        <v>36</v>
      </c>
      <c r="D21" s="13" t="s">
        <v>76</v>
      </c>
      <c r="E21" s="14" t="s">
        <v>32</v>
      </c>
      <c r="F21" s="16" t="str">
        <f>IF('Score Entry'!G16="","",'Score Entry'!G16)</f>
        <v/>
      </c>
      <c r="G21" s="16" t="str">
        <f>IF('Score Entry'!H16="","",'Score Entry'!H16)</f>
        <v/>
      </c>
      <c r="H21" s="14" t="s">
        <v>35</v>
      </c>
      <c r="I21" s="12" t="str">
        <f>IF('Score Entry'!K16="","",'Score Entry'!K16)</f>
        <v/>
      </c>
    </row>
    <row r="22" spans="1:9" x14ac:dyDescent="0.3">
      <c r="A22" s="13" t="s">
        <v>89</v>
      </c>
      <c r="B22" s="13">
        <v>6</v>
      </c>
      <c r="C22" s="14" t="s">
        <v>41</v>
      </c>
      <c r="D22" s="13" t="s">
        <v>71</v>
      </c>
      <c r="E22" s="14" t="s">
        <v>26</v>
      </c>
      <c r="F22" s="16" t="str">
        <f>IF('Score Entry'!G20="","",'Score Entry'!G20)</f>
        <v/>
      </c>
      <c r="G22" s="16" t="str">
        <f>IF('Score Entry'!H20="","",'Score Entry'!H20)</f>
        <v/>
      </c>
      <c r="H22" s="14" t="s">
        <v>33</v>
      </c>
      <c r="I22" s="12" t="str">
        <f>IF('Score Entry'!K20="","",'Score Entry'!K20)</f>
        <v/>
      </c>
    </row>
    <row r="23" spans="1:9" x14ac:dyDescent="0.3">
      <c r="A23" s="13" t="s">
        <v>90</v>
      </c>
      <c r="B23" s="13">
        <v>6</v>
      </c>
      <c r="C23" s="14" t="s">
        <v>41</v>
      </c>
      <c r="D23" s="13" t="s">
        <v>74</v>
      </c>
      <c r="E23" s="14" t="s">
        <v>24</v>
      </c>
      <c r="F23" s="16" t="str">
        <f>IF('Score Entry'!G21="","",'Score Entry'!G21)</f>
        <v/>
      </c>
      <c r="G23" s="16" t="str">
        <f>IF('Score Entry'!H21="","",'Score Entry'!H21)</f>
        <v/>
      </c>
      <c r="H23" s="14" t="s">
        <v>35</v>
      </c>
      <c r="I23" s="12" t="str">
        <f>IF('Score Entry'!K21="","",'Score Entry'!K21)</f>
        <v/>
      </c>
    </row>
    <row r="24" spans="1:9" x14ac:dyDescent="0.3">
      <c r="A24" s="13" t="s">
        <v>91</v>
      </c>
      <c r="B24" s="13">
        <v>6</v>
      </c>
      <c r="C24" s="14" t="s">
        <v>41</v>
      </c>
      <c r="D24" s="13" t="s">
        <v>76</v>
      </c>
      <c r="E24" s="14" t="s">
        <v>22</v>
      </c>
      <c r="F24" s="16" t="str">
        <f>IF('Score Entry'!G22="","",'Score Entry'!G22)</f>
        <v/>
      </c>
      <c r="G24" s="16" t="str">
        <f>IF('Score Entry'!H22="","",'Score Entry'!H22)</f>
        <v/>
      </c>
      <c r="H24" s="14" t="s">
        <v>32</v>
      </c>
      <c r="I24" s="12" t="str">
        <f>IF('Score Entry'!K22="","",'Score Entry'!K22)</f>
        <v/>
      </c>
    </row>
    <row r="25" spans="1:9" x14ac:dyDescent="0.3">
      <c r="A25" s="13" t="s">
        <v>95</v>
      </c>
      <c r="B25" s="13">
        <v>8</v>
      </c>
      <c r="C25" s="14" t="s">
        <v>46</v>
      </c>
      <c r="D25" s="13" t="s">
        <v>71</v>
      </c>
      <c r="E25" s="14" t="s">
        <v>22</v>
      </c>
      <c r="F25" s="16" t="str">
        <f>IF('Score Entry'!G26="","",'Score Entry'!G26)</f>
        <v/>
      </c>
      <c r="G25" s="16" t="str">
        <f>IF('Score Entry'!H26="","",'Score Entry'!H26)</f>
        <v/>
      </c>
      <c r="H25" s="14" t="s">
        <v>26</v>
      </c>
      <c r="I25" s="12" t="str">
        <f>IF('Score Entry'!K26="","",'Score Entry'!K26)</f>
        <v/>
      </c>
    </row>
    <row r="26" spans="1:9" x14ac:dyDescent="0.3">
      <c r="A26" s="13" t="s">
        <v>96</v>
      </c>
      <c r="B26" s="13">
        <v>8</v>
      </c>
      <c r="C26" s="14" t="s">
        <v>46</v>
      </c>
      <c r="D26" s="13" t="s">
        <v>74</v>
      </c>
      <c r="E26" s="14" t="s">
        <v>24</v>
      </c>
      <c r="F26" s="16" t="str">
        <f>IF('Score Entry'!G27="","",'Score Entry'!G27)</f>
        <v/>
      </c>
      <c r="G26" s="16" t="str">
        <f>IF('Score Entry'!H27="","",'Score Entry'!H27)</f>
        <v/>
      </c>
      <c r="H26" s="14" t="s">
        <v>32</v>
      </c>
      <c r="I26" s="12" t="str">
        <f>IF('Score Entry'!K27="","",'Score Entry'!K27)</f>
        <v/>
      </c>
    </row>
    <row r="27" spans="1:9" x14ac:dyDescent="0.3">
      <c r="A27" s="13" t="s">
        <v>97</v>
      </c>
      <c r="B27" s="13">
        <v>8</v>
      </c>
      <c r="C27" s="14" t="s">
        <v>46</v>
      </c>
      <c r="D27" s="13" t="s">
        <v>76</v>
      </c>
      <c r="E27" s="14" t="s">
        <v>33</v>
      </c>
      <c r="F27" s="16" t="str">
        <f>IF('Score Entry'!G28="","",'Score Entry'!G28)</f>
        <v/>
      </c>
      <c r="G27" s="16" t="str">
        <f>IF('Score Entry'!H28="","",'Score Entry'!H28)</f>
        <v/>
      </c>
      <c r="H27" s="14" t="s">
        <v>35</v>
      </c>
      <c r="I27" s="12" t="str">
        <f>IF('Score Entry'!K28="","",'Score Entry'!K28)</f>
        <v/>
      </c>
    </row>
    <row r="28" spans="1:9" x14ac:dyDescent="0.3">
      <c r="A28" s="13" t="s">
        <v>101</v>
      </c>
      <c r="B28" s="13">
        <v>10</v>
      </c>
      <c r="C28" s="14" t="s">
        <v>52</v>
      </c>
      <c r="D28" s="13" t="s">
        <v>71</v>
      </c>
      <c r="E28" s="14" t="s">
        <v>32</v>
      </c>
      <c r="F28" s="16" t="str">
        <f>IF('Score Entry'!G32="","",'Score Entry'!G32)</f>
        <v/>
      </c>
      <c r="G28" s="16" t="str">
        <f>IF('Score Entry'!H32="","",'Score Entry'!H32)</f>
        <v/>
      </c>
      <c r="H28" s="14" t="s">
        <v>33</v>
      </c>
      <c r="I28" s="12" t="str">
        <f>IF('Score Entry'!K32="","",'Score Entry'!K32)</f>
        <v/>
      </c>
    </row>
    <row r="29" spans="1:9" x14ac:dyDescent="0.3">
      <c r="A29" s="13" t="s">
        <v>102</v>
      </c>
      <c r="B29" s="13">
        <v>10</v>
      </c>
      <c r="C29" s="14" t="s">
        <v>52</v>
      </c>
      <c r="D29" s="13" t="s">
        <v>74</v>
      </c>
      <c r="E29" s="14" t="s">
        <v>22</v>
      </c>
      <c r="F29" s="16" t="str">
        <f>IF('Score Entry'!G33="","",'Score Entry'!G33)</f>
        <v/>
      </c>
      <c r="G29" s="16" t="str">
        <f>IF('Score Entry'!H33="","",'Score Entry'!H33)</f>
        <v/>
      </c>
      <c r="H29" s="14" t="s">
        <v>24</v>
      </c>
      <c r="I29" s="12" t="str">
        <f>IF('Score Entry'!K33="","",'Score Entry'!K33)</f>
        <v/>
      </c>
    </row>
    <row r="30" spans="1:9" x14ac:dyDescent="0.3">
      <c r="A30" s="13" t="s">
        <v>103</v>
      </c>
      <c r="B30" s="13">
        <v>10</v>
      </c>
      <c r="C30" s="14" t="s">
        <v>52</v>
      </c>
      <c r="D30" s="13" t="s">
        <v>76</v>
      </c>
      <c r="E30" s="14" t="s">
        <v>26</v>
      </c>
      <c r="F30" s="16" t="str">
        <f>IF('Score Entry'!G34="","",'Score Entry'!G34)</f>
        <v/>
      </c>
      <c r="G30" s="16" t="str">
        <f>IF('Score Entry'!H34="","",'Score Entry'!H34)</f>
        <v/>
      </c>
      <c r="H30" s="14" t="s">
        <v>35</v>
      </c>
      <c r="I30" s="12" t="str">
        <f>IF('Score Entry'!K34="","",'Score Entry'!K34)</f>
        <v/>
      </c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7"/>
  <sheetViews>
    <sheetView tabSelected="1" workbookViewId="0">
      <selection sqref="A1:J1"/>
    </sheetView>
  </sheetViews>
  <sheetFormatPr defaultRowHeight="14.4" x14ac:dyDescent="0.3"/>
  <cols>
    <col min="1" max="1" width="10" customWidth="1"/>
    <col min="2" max="2" width="8" customWidth="1"/>
    <col min="3" max="3" width="14" customWidth="1"/>
    <col min="4" max="4" width="10" customWidth="1"/>
    <col min="5" max="5" width="16" customWidth="1"/>
    <col min="6" max="7" width="10" customWidth="1"/>
    <col min="8" max="8" width="16" customWidth="1"/>
    <col min="9" max="9" width="18" customWidth="1"/>
  </cols>
  <sheetData>
    <row r="1" spans="1:10" ht="18" x14ac:dyDescent="0.35">
      <c r="A1" s="18" t="s">
        <v>137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x14ac:dyDescent="0.3">
      <c r="B2" s="5" t="s">
        <v>10</v>
      </c>
    </row>
    <row r="3" spans="1:10" x14ac:dyDescent="0.3">
      <c r="A3" s="7" t="s">
        <v>110</v>
      </c>
    </row>
    <row r="5" spans="1:10" x14ac:dyDescent="0.3">
      <c r="A5" s="2" t="s">
        <v>111</v>
      </c>
      <c r="B5" s="2" t="s">
        <v>112</v>
      </c>
      <c r="C5" s="2" t="s">
        <v>113</v>
      </c>
      <c r="D5" s="2" t="s">
        <v>114</v>
      </c>
      <c r="E5" s="2" t="s">
        <v>115</v>
      </c>
      <c r="F5" s="2" t="s">
        <v>116</v>
      </c>
      <c r="G5" s="2" t="s">
        <v>117</v>
      </c>
      <c r="H5" s="2" t="s">
        <v>118</v>
      </c>
      <c r="I5" s="2" t="s">
        <v>119</v>
      </c>
      <c r="J5" s="2" t="s">
        <v>120</v>
      </c>
    </row>
    <row r="6" spans="1:10" x14ac:dyDescent="0.3">
      <c r="A6" s="6" t="s">
        <v>22</v>
      </c>
      <c r="B6" s="11">
        <f>COUNTIFS('Score Entry'!$B$5:$B$40,$B$2,'Score Entry'!$F$5:$F$40,$A6,'Score Entry'!$J$5:$J$40,1)+COUNTIFS('Score Entry'!$B$5:$B$40,$B$2,'Score Entry'!$I$5:$I$40,$A6,'Score Entry'!$J$5:$J$40,1)</f>
        <v>0</v>
      </c>
      <c r="C6" s="11">
        <f>COUNTIFS('Score Entry'!$B$5:$B$40,$B$2,'Score Entry'!$K$5:$K$40,$A6)</f>
        <v>0</v>
      </c>
      <c r="D6" s="11">
        <f>COUNTIFS('Score Entry'!$B$5:$B$40,$B$2,'Score Entry'!$F$5:$F$40,$A6,'Score Entry'!$K$5:$K$40,"Draw")+COUNTIFS('Score Entry'!$B$5:$B$40,$B$2,'Score Entry'!$I$5:$I$40,$A6,'Score Entry'!$K$5:$K$40,"Draw")</f>
        <v>0</v>
      </c>
      <c r="E6" s="11">
        <f t="shared" ref="E6:E12" si="0">B6-C6-D6</f>
        <v>0</v>
      </c>
      <c r="F6" s="11">
        <f>SUMIFS('Score Entry'!$G$5:$G$40,'Score Entry'!$B$5:$B$40,$B$2,'Score Entry'!$F$5:$F$40,$A6,'Score Entry'!$J$5:$J$40,1)+SUMIFS('Score Entry'!$H$5:$H$40,'Score Entry'!$B$5:$B$40,$B$2,'Score Entry'!$I$5:$I$40,$A6,'Score Entry'!$J$5:$J$40,1)</f>
        <v>0</v>
      </c>
      <c r="G6" s="11">
        <f>SUMIFS('Score Entry'!$H$5:$H$40,'Score Entry'!$B$5:$B$40,$B$2,'Score Entry'!$F$5:$F$40,$A6,'Score Entry'!$J$5:$J$40,1)+SUMIFS('Score Entry'!$G$5:$G$40,'Score Entry'!$B$5:$B$40,$B$2,'Score Entry'!$I$5:$I$40,$A6,'Score Entry'!$J$5:$J$40,1)</f>
        <v>0</v>
      </c>
      <c r="H6" s="11">
        <f t="shared" ref="H6:H12" si="1">F6-G6</f>
        <v>0</v>
      </c>
      <c r="I6" s="11">
        <f t="shared" ref="I6:I12" si="2">C6*2+D6</f>
        <v>0</v>
      </c>
      <c r="J6" s="11">
        <f t="shared" ref="J6:J12" si="3">1+SUMPRODUCT(($I$6:$I$12&gt;I6)+(($I$6:$I$12=I6)*($H$6:$H$12&gt;H6)))</f>
        <v>1</v>
      </c>
    </row>
    <row r="7" spans="1:10" x14ac:dyDescent="0.3">
      <c r="A7" s="6" t="s">
        <v>24</v>
      </c>
      <c r="B7" s="11">
        <f>COUNTIFS('Score Entry'!$B$5:$B$40,$B$2,'Score Entry'!$F$5:$F$40,$A7,'Score Entry'!$J$5:$J$40,1)+COUNTIFS('Score Entry'!$B$5:$B$40,$B$2,'Score Entry'!$I$5:$I$40,$A7,'Score Entry'!$J$5:$J$40,1)</f>
        <v>0</v>
      </c>
      <c r="C7" s="11">
        <f>COUNTIFS('Score Entry'!$B$5:$B$40,$B$2,'Score Entry'!$K$5:$K$40,$A7)</f>
        <v>0</v>
      </c>
      <c r="D7" s="11">
        <f>COUNTIFS('Score Entry'!$B$5:$B$40,$B$2,'Score Entry'!$F$5:$F$40,$A7,'Score Entry'!$K$5:$K$40,"Draw")+COUNTIFS('Score Entry'!$B$5:$B$40,$B$2,'Score Entry'!$I$5:$I$40,$A7,'Score Entry'!$K$5:$K$40,"Draw")</f>
        <v>0</v>
      </c>
      <c r="E7" s="11">
        <f t="shared" si="0"/>
        <v>0</v>
      </c>
      <c r="F7" s="11">
        <f>SUMIFS('Score Entry'!$G$5:$G$40,'Score Entry'!$B$5:$B$40,$B$2,'Score Entry'!$F$5:$F$40,$A7,'Score Entry'!$J$5:$J$40,1)+SUMIFS('Score Entry'!$H$5:$H$40,'Score Entry'!$B$5:$B$40,$B$2,'Score Entry'!$I$5:$I$40,$A7,'Score Entry'!$J$5:$J$40,1)</f>
        <v>0</v>
      </c>
      <c r="G7" s="11">
        <f>SUMIFS('Score Entry'!$H$5:$H$40,'Score Entry'!$B$5:$B$40,$B$2,'Score Entry'!$F$5:$F$40,$A7,'Score Entry'!$J$5:$J$40,1)+SUMIFS('Score Entry'!$G$5:$G$40,'Score Entry'!$B$5:$B$40,$B$2,'Score Entry'!$I$5:$I$40,$A7,'Score Entry'!$J$5:$J$40,1)</f>
        <v>0</v>
      </c>
      <c r="H7" s="11">
        <f t="shared" si="1"/>
        <v>0</v>
      </c>
      <c r="I7" s="11">
        <f t="shared" si="2"/>
        <v>0</v>
      </c>
      <c r="J7" s="11">
        <f t="shared" si="3"/>
        <v>1</v>
      </c>
    </row>
    <row r="8" spans="1:10" x14ac:dyDescent="0.3">
      <c r="A8" s="6" t="s">
        <v>29</v>
      </c>
      <c r="B8" s="11">
        <f>COUNTIFS('Score Entry'!$B$5:$B$40,$B$2,'Score Entry'!$F$5:$F$40,$A8,'Score Entry'!$J$5:$J$40,1)+COUNTIFS('Score Entry'!$B$5:$B$40,$B$2,'Score Entry'!$I$5:$I$40,$A8,'Score Entry'!$J$5:$J$40,1)</f>
        <v>0</v>
      </c>
      <c r="C8" s="11">
        <f>COUNTIFS('Score Entry'!$B$5:$B$40,$B$2,'Score Entry'!$K$5:$K$40,$A8)</f>
        <v>0</v>
      </c>
      <c r="D8" s="11">
        <f>COUNTIFS('Score Entry'!$B$5:$B$40,$B$2,'Score Entry'!$F$5:$F$40,$A8,'Score Entry'!$K$5:$K$40,"Draw")+COUNTIFS('Score Entry'!$B$5:$B$40,$B$2,'Score Entry'!$I$5:$I$40,$A8,'Score Entry'!$K$5:$K$40,"Draw")</f>
        <v>0</v>
      </c>
      <c r="E8" s="11">
        <f t="shared" si="0"/>
        <v>0</v>
      </c>
      <c r="F8" s="11">
        <f>SUMIFS('Score Entry'!$G$5:$G$40,'Score Entry'!$B$5:$B$40,$B$2,'Score Entry'!$F$5:$F$40,$A8,'Score Entry'!$J$5:$J$40,1)+SUMIFS('Score Entry'!$H$5:$H$40,'Score Entry'!$B$5:$B$40,$B$2,'Score Entry'!$I$5:$I$40,$A8,'Score Entry'!$J$5:$J$40,1)</f>
        <v>0</v>
      </c>
      <c r="G8" s="11">
        <f>SUMIFS('Score Entry'!$H$5:$H$40,'Score Entry'!$B$5:$B$40,$B$2,'Score Entry'!$F$5:$F$40,$A8,'Score Entry'!$J$5:$J$40,1)+SUMIFS('Score Entry'!$G$5:$G$40,'Score Entry'!$B$5:$B$40,$B$2,'Score Entry'!$I$5:$I$40,$A8,'Score Entry'!$J$5:$J$40,1)</f>
        <v>0</v>
      </c>
      <c r="H8" s="11">
        <f t="shared" si="1"/>
        <v>0</v>
      </c>
      <c r="I8" s="11">
        <f t="shared" si="2"/>
        <v>0</v>
      </c>
      <c r="J8" s="11">
        <f t="shared" si="3"/>
        <v>1</v>
      </c>
    </row>
    <row r="9" spans="1:10" x14ac:dyDescent="0.3">
      <c r="A9" s="6" t="s">
        <v>26</v>
      </c>
      <c r="B9" s="11">
        <f>COUNTIFS('Score Entry'!$B$5:$B$40,$B$2,'Score Entry'!$F$5:$F$40,$A9,'Score Entry'!$J$5:$J$40,1)+COUNTIFS('Score Entry'!$B$5:$B$40,$B$2,'Score Entry'!$I$5:$I$40,$A9,'Score Entry'!$J$5:$J$40,1)</f>
        <v>0</v>
      </c>
      <c r="C9" s="11">
        <f>COUNTIFS('Score Entry'!$B$5:$B$40,$B$2,'Score Entry'!$K$5:$K$40,$A9)</f>
        <v>0</v>
      </c>
      <c r="D9" s="11">
        <f>COUNTIFS('Score Entry'!$B$5:$B$40,$B$2,'Score Entry'!$F$5:$F$40,$A9,'Score Entry'!$K$5:$K$40,"Draw")+COUNTIFS('Score Entry'!$B$5:$B$40,$B$2,'Score Entry'!$I$5:$I$40,$A9,'Score Entry'!$K$5:$K$40,"Draw")</f>
        <v>0</v>
      </c>
      <c r="E9" s="11">
        <f t="shared" si="0"/>
        <v>0</v>
      </c>
      <c r="F9" s="11">
        <f>SUMIFS('Score Entry'!$G$5:$G$40,'Score Entry'!$B$5:$B$40,$B$2,'Score Entry'!$F$5:$F$40,$A9,'Score Entry'!$J$5:$J$40,1)+SUMIFS('Score Entry'!$H$5:$H$40,'Score Entry'!$B$5:$B$40,$B$2,'Score Entry'!$I$5:$I$40,$A9,'Score Entry'!$J$5:$J$40,1)</f>
        <v>0</v>
      </c>
      <c r="G9" s="11">
        <f>SUMIFS('Score Entry'!$H$5:$H$40,'Score Entry'!$B$5:$B$40,$B$2,'Score Entry'!$F$5:$F$40,$A9,'Score Entry'!$J$5:$J$40,1)+SUMIFS('Score Entry'!$G$5:$G$40,'Score Entry'!$B$5:$B$40,$B$2,'Score Entry'!$I$5:$I$40,$A9,'Score Entry'!$J$5:$J$40,1)</f>
        <v>0</v>
      </c>
      <c r="H9" s="11">
        <f t="shared" si="1"/>
        <v>0</v>
      </c>
      <c r="I9" s="11">
        <f t="shared" si="2"/>
        <v>0</v>
      </c>
      <c r="J9" s="11">
        <f t="shared" si="3"/>
        <v>1</v>
      </c>
    </row>
    <row r="10" spans="1:10" x14ac:dyDescent="0.3">
      <c r="A10" s="6" t="s">
        <v>32</v>
      </c>
      <c r="B10" s="11">
        <f>COUNTIFS('Score Entry'!$B$5:$B$40,$B$2,'Score Entry'!$F$5:$F$40,$A10,'Score Entry'!$J$5:$J$40,1)+COUNTIFS('Score Entry'!$B$5:$B$40,$B$2,'Score Entry'!$I$5:$I$40,$A10,'Score Entry'!$J$5:$J$40,1)</f>
        <v>0</v>
      </c>
      <c r="C10" s="11">
        <f>COUNTIFS('Score Entry'!$B$5:$B$40,$B$2,'Score Entry'!$K$5:$K$40,$A10)</f>
        <v>0</v>
      </c>
      <c r="D10" s="11">
        <f>COUNTIFS('Score Entry'!$B$5:$B$40,$B$2,'Score Entry'!$F$5:$F$40,$A10,'Score Entry'!$K$5:$K$40,"Draw")+COUNTIFS('Score Entry'!$B$5:$B$40,$B$2,'Score Entry'!$I$5:$I$40,$A10,'Score Entry'!$K$5:$K$40,"Draw")</f>
        <v>0</v>
      </c>
      <c r="E10" s="11">
        <f t="shared" si="0"/>
        <v>0</v>
      </c>
      <c r="F10" s="11">
        <f>SUMIFS('Score Entry'!$G$5:$G$40,'Score Entry'!$B$5:$B$40,$B$2,'Score Entry'!$F$5:$F$40,$A10,'Score Entry'!$J$5:$J$40,1)+SUMIFS('Score Entry'!$H$5:$H$40,'Score Entry'!$B$5:$B$40,$B$2,'Score Entry'!$I$5:$I$40,$A10,'Score Entry'!$J$5:$J$40,1)</f>
        <v>0</v>
      </c>
      <c r="G10" s="11">
        <f>SUMIFS('Score Entry'!$H$5:$H$40,'Score Entry'!$B$5:$B$40,$B$2,'Score Entry'!$F$5:$F$40,$A10,'Score Entry'!$J$5:$J$40,1)+SUMIFS('Score Entry'!$G$5:$G$40,'Score Entry'!$B$5:$B$40,$B$2,'Score Entry'!$I$5:$I$40,$A10,'Score Entry'!$J$5:$J$40,1)</f>
        <v>0</v>
      </c>
      <c r="H10" s="11">
        <f t="shared" si="1"/>
        <v>0</v>
      </c>
      <c r="I10" s="11">
        <f t="shared" si="2"/>
        <v>0</v>
      </c>
      <c r="J10" s="11">
        <f t="shared" si="3"/>
        <v>1</v>
      </c>
    </row>
    <row r="11" spans="1:10" x14ac:dyDescent="0.3">
      <c r="A11" s="6" t="s">
        <v>33</v>
      </c>
      <c r="B11" s="11">
        <f>COUNTIFS('Score Entry'!$B$5:$B$40,$B$2,'Score Entry'!$F$5:$F$40,$A11,'Score Entry'!$J$5:$J$40,1)+COUNTIFS('Score Entry'!$B$5:$B$40,$B$2,'Score Entry'!$I$5:$I$40,$A11,'Score Entry'!$J$5:$J$40,1)</f>
        <v>0</v>
      </c>
      <c r="C11" s="11">
        <f>COUNTIFS('Score Entry'!$B$5:$B$40,$B$2,'Score Entry'!$K$5:$K$40,$A11)</f>
        <v>0</v>
      </c>
      <c r="D11" s="11">
        <f>COUNTIFS('Score Entry'!$B$5:$B$40,$B$2,'Score Entry'!$F$5:$F$40,$A11,'Score Entry'!$K$5:$K$40,"Draw")+COUNTIFS('Score Entry'!$B$5:$B$40,$B$2,'Score Entry'!$I$5:$I$40,$A11,'Score Entry'!$K$5:$K$40,"Draw")</f>
        <v>0</v>
      </c>
      <c r="E11" s="11">
        <f t="shared" si="0"/>
        <v>0</v>
      </c>
      <c r="F11" s="11">
        <f>SUMIFS('Score Entry'!$G$5:$G$40,'Score Entry'!$B$5:$B$40,$B$2,'Score Entry'!$F$5:$F$40,$A11,'Score Entry'!$J$5:$J$40,1)+SUMIFS('Score Entry'!$H$5:$H$40,'Score Entry'!$B$5:$B$40,$B$2,'Score Entry'!$I$5:$I$40,$A11,'Score Entry'!$J$5:$J$40,1)</f>
        <v>0</v>
      </c>
      <c r="G11" s="11">
        <f>SUMIFS('Score Entry'!$H$5:$H$40,'Score Entry'!$B$5:$B$40,$B$2,'Score Entry'!$F$5:$F$40,$A11,'Score Entry'!$J$5:$J$40,1)+SUMIFS('Score Entry'!$G$5:$G$40,'Score Entry'!$B$5:$B$40,$B$2,'Score Entry'!$I$5:$I$40,$A11,'Score Entry'!$J$5:$J$40,1)</f>
        <v>0</v>
      </c>
      <c r="H11" s="11">
        <f t="shared" si="1"/>
        <v>0</v>
      </c>
      <c r="I11" s="11">
        <f t="shared" si="2"/>
        <v>0</v>
      </c>
      <c r="J11" s="11">
        <f t="shared" si="3"/>
        <v>1</v>
      </c>
    </row>
    <row r="12" spans="1:10" x14ac:dyDescent="0.3">
      <c r="A12" s="6" t="s">
        <v>35</v>
      </c>
      <c r="B12" s="11">
        <f>COUNTIFS('Score Entry'!$B$5:$B$40,$B$2,'Score Entry'!$F$5:$F$40,$A12,'Score Entry'!$J$5:$J$40,1)+COUNTIFS('Score Entry'!$B$5:$B$40,$B$2,'Score Entry'!$I$5:$I$40,$A12,'Score Entry'!$J$5:$J$40,1)</f>
        <v>0</v>
      </c>
      <c r="C12" s="11">
        <f>COUNTIFS('Score Entry'!$B$5:$B$40,$B$2,'Score Entry'!$K$5:$K$40,$A12)</f>
        <v>0</v>
      </c>
      <c r="D12" s="11">
        <f>COUNTIFS('Score Entry'!$B$5:$B$40,$B$2,'Score Entry'!$F$5:$F$40,$A12,'Score Entry'!$K$5:$K$40,"Draw")+COUNTIFS('Score Entry'!$B$5:$B$40,$B$2,'Score Entry'!$I$5:$I$40,$A12,'Score Entry'!$K$5:$K$40,"Draw")</f>
        <v>0</v>
      </c>
      <c r="E12" s="11">
        <f t="shared" si="0"/>
        <v>0</v>
      </c>
      <c r="F12" s="11">
        <f>SUMIFS('Score Entry'!$G$5:$G$40,'Score Entry'!$B$5:$B$40,$B$2,'Score Entry'!$F$5:$F$40,$A12,'Score Entry'!$J$5:$J$40,1)+SUMIFS('Score Entry'!$H$5:$H$40,'Score Entry'!$B$5:$B$40,$B$2,'Score Entry'!$I$5:$I$40,$A12,'Score Entry'!$J$5:$J$40,1)</f>
        <v>0</v>
      </c>
      <c r="G12" s="11">
        <f>SUMIFS('Score Entry'!$H$5:$H$40,'Score Entry'!$B$5:$B$40,$B$2,'Score Entry'!$F$5:$F$40,$A12,'Score Entry'!$J$5:$J$40,1)+SUMIFS('Score Entry'!$G$5:$G$40,'Score Entry'!$B$5:$B$40,$B$2,'Score Entry'!$I$5:$I$40,$A12,'Score Entry'!$J$5:$J$40,1)</f>
        <v>0</v>
      </c>
      <c r="H12" s="11">
        <f t="shared" si="1"/>
        <v>0</v>
      </c>
      <c r="I12" s="11">
        <f t="shared" si="2"/>
        <v>0</v>
      </c>
      <c r="J12" s="11">
        <f t="shared" si="3"/>
        <v>1</v>
      </c>
    </row>
    <row r="15" spans="1:10" x14ac:dyDescent="0.3">
      <c r="A15" s="15" t="s">
        <v>124</v>
      </c>
    </row>
    <row r="16" spans="1:10" x14ac:dyDescent="0.3">
      <c r="A16" s="2" t="s">
        <v>61</v>
      </c>
      <c r="B16" s="2" t="s">
        <v>12</v>
      </c>
      <c r="C16" s="2" t="s">
        <v>13</v>
      </c>
      <c r="D16" s="2" t="s">
        <v>62</v>
      </c>
      <c r="E16" s="2" t="s">
        <v>63</v>
      </c>
      <c r="F16" s="2" t="s">
        <v>122</v>
      </c>
      <c r="G16" s="2" t="s">
        <v>122</v>
      </c>
      <c r="H16" s="2" t="s">
        <v>66</v>
      </c>
      <c r="I16" s="2" t="s">
        <v>123</v>
      </c>
    </row>
    <row r="17" spans="1:9" x14ac:dyDescent="0.3">
      <c r="A17" s="8" t="s">
        <v>70</v>
      </c>
      <c r="B17" s="8">
        <v>1</v>
      </c>
      <c r="C17" s="9" t="s">
        <v>20</v>
      </c>
      <c r="D17" s="8" t="s">
        <v>71</v>
      </c>
      <c r="E17" s="9" t="s">
        <v>29</v>
      </c>
      <c r="F17" s="16" t="str">
        <f>IF('Score Entry'!G5="","",'Score Entry'!G5)</f>
        <v/>
      </c>
      <c r="G17" s="16" t="str">
        <f>IF('Score Entry'!H5="","",'Score Entry'!H5)</f>
        <v/>
      </c>
      <c r="H17" s="9" t="s">
        <v>35</v>
      </c>
      <c r="I17" s="12" t="str">
        <f>IF('Score Entry'!K5="","",'Score Entry'!K5)</f>
        <v/>
      </c>
    </row>
    <row r="18" spans="1:9" x14ac:dyDescent="0.3">
      <c r="A18" s="8" t="s">
        <v>73</v>
      </c>
      <c r="B18" s="8">
        <v>1</v>
      </c>
      <c r="C18" s="9" t="s">
        <v>20</v>
      </c>
      <c r="D18" s="8" t="s">
        <v>74</v>
      </c>
      <c r="E18" s="9" t="s">
        <v>24</v>
      </c>
      <c r="F18" s="16" t="str">
        <f>IF('Score Entry'!G6="","",'Score Entry'!G6)</f>
        <v/>
      </c>
      <c r="G18" s="16" t="str">
        <f>IF('Score Entry'!H6="","",'Score Entry'!H6)</f>
        <v/>
      </c>
      <c r="H18" s="9" t="s">
        <v>33</v>
      </c>
      <c r="I18" s="12" t="str">
        <f>IF('Score Entry'!K6="","",'Score Entry'!K6)</f>
        <v/>
      </c>
    </row>
    <row r="19" spans="1:9" x14ac:dyDescent="0.3">
      <c r="A19" s="8" t="s">
        <v>75</v>
      </c>
      <c r="B19" s="8">
        <v>1</v>
      </c>
      <c r="C19" s="9" t="s">
        <v>20</v>
      </c>
      <c r="D19" s="8" t="s">
        <v>76</v>
      </c>
      <c r="E19" s="9" t="s">
        <v>26</v>
      </c>
      <c r="F19" s="16" t="str">
        <f>IF('Score Entry'!G7="","",'Score Entry'!G7)</f>
        <v/>
      </c>
      <c r="G19" s="16" t="str">
        <f>IF('Score Entry'!H7="","",'Score Entry'!H7)</f>
        <v/>
      </c>
      <c r="H19" s="9" t="s">
        <v>32</v>
      </c>
      <c r="I19" s="12" t="str">
        <f>IF('Score Entry'!K7="","",'Score Entry'!K7)</f>
        <v/>
      </c>
    </row>
    <row r="20" spans="1:9" x14ac:dyDescent="0.3">
      <c r="A20" s="8" t="s">
        <v>80</v>
      </c>
      <c r="B20" s="8">
        <v>3</v>
      </c>
      <c r="C20" s="9" t="s">
        <v>30</v>
      </c>
      <c r="D20" s="8" t="s">
        <v>71</v>
      </c>
      <c r="E20" s="9" t="s">
        <v>24</v>
      </c>
      <c r="F20" s="16" t="str">
        <f>IF('Score Entry'!G11="","",'Score Entry'!G11)</f>
        <v/>
      </c>
      <c r="G20" s="16" t="str">
        <f>IF('Score Entry'!H11="","",'Score Entry'!H11)</f>
        <v/>
      </c>
      <c r="H20" s="9" t="s">
        <v>26</v>
      </c>
      <c r="I20" s="12" t="str">
        <f>IF('Score Entry'!K11="","",'Score Entry'!K11)</f>
        <v/>
      </c>
    </row>
    <row r="21" spans="1:9" x14ac:dyDescent="0.3">
      <c r="A21" s="8" t="s">
        <v>81</v>
      </c>
      <c r="B21" s="8">
        <v>3</v>
      </c>
      <c r="C21" s="9" t="s">
        <v>30</v>
      </c>
      <c r="D21" s="8" t="s">
        <v>74</v>
      </c>
      <c r="E21" s="9" t="s">
        <v>22</v>
      </c>
      <c r="F21" s="16" t="str">
        <f>IF('Score Entry'!G12="","",'Score Entry'!G12)</f>
        <v/>
      </c>
      <c r="G21" s="16" t="str">
        <f>IF('Score Entry'!H12="","",'Score Entry'!H12)</f>
        <v/>
      </c>
      <c r="H21" s="9" t="s">
        <v>35</v>
      </c>
      <c r="I21" s="12" t="str">
        <f>IF('Score Entry'!K12="","",'Score Entry'!K12)</f>
        <v/>
      </c>
    </row>
    <row r="22" spans="1:9" x14ac:dyDescent="0.3">
      <c r="A22" s="8" t="s">
        <v>82</v>
      </c>
      <c r="B22" s="8">
        <v>3</v>
      </c>
      <c r="C22" s="9" t="s">
        <v>30</v>
      </c>
      <c r="D22" s="8" t="s">
        <v>76</v>
      </c>
      <c r="E22" s="9" t="s">
        <v>29</v>
      </c>
      <c r="F22" s="16" t="str">
        <f>IF('Score Entry'!G13="","",'Score Entry'!G13)</f>
        <v/>
      </c>
      <c r="G22" s="16" t="str">
        <f>IF('Score Entry'!H13="","",'Score Entry'!H13)</f>
        <v/>
      </c>
      <c r="H22" s="9" t="s">
        <v>32</v>
      </c>
      <c r="I22" s="12" t="str">
        <f>IF('Score Entry'!K13="","",'Score Entry'!K13)</f>
        <v/>
      </c>
    </row>
    <row r="23" spans="1:9" x14ac:dyDescent="0.3">
      <c r="A23" s="8" t="s">
        <v>86</v>
      </c>
      <c r="B23" s="8">
        <v>5</v>
      </c>
      <c r="C23" s="9" t="s">
        <v>39</v>
      </c>
      <c r="D23" s="8" t="s">
        <v>71</v>
      </c>
      <c r="E23" s="9" t="s">
        <v>32</v>
      </c>
      <c r="F23" s="16" t="str">
        <f>IF('Score Entry'!G17="","",'Score Entry'!G17)</f>
        <v/>
      </c>
      <c r="G23" s="16" t="str">
        <f>IF('Score Entry'!H17="","",'Score Entry'!H17)</f>
        <v/>
      </c>
      <c r="H23" s="9" t="s">
        <v>35</v>
      </c>
      <c r="I23" s="12" t="str">
        <f>IF('Score Entry'!K17="","",'Score Entry'!K17)</f>
        <v/>
      </c>
    </row>
    <row r="24" spans="1:9" x14ac:dyDescent="0.3">
      <c r="A24" s="8" t="s">
        <v>87</v>
      </c>
      <c r="B24" s="8">
        <v>5</v>
      </c>
      <c r="C24" s="9" t="s">
        <v>39</v>
      </c>
      <c r="D24" s="8" t="s">
        <v>74</v>
      </c>
      <c r="E24" s="9" t="s">
        <v>24</v>
      </c>
      <c r="F24" s="16" t="str">
        <f>IF('Score Entry'!G18="","",'Score Entry'!G18)</f>
        <v/>
      </c>
      <c r="G24" s="16" t="str">
        <f>IF('Score Entry'!H18="","",'Score Entry'!H18)</f>
        <v/>
      </c>
      <c r="H24" s="9" t="s">
        <v>29</v>
      </c>
      <c r="I24" s="12" t="str">
        <f>IF('Score Entry'!K18="","",'Score Entry'!K18)</f>
        <v/>
      </c>
    </row>
    <row r="25" spans="1:9" x14ac:dyDescent="0.3">
      <c r="A25" s="8" t="s">
        <v>88</v>
      </c>
      <c r="B25" s="8">
        <v>5</v>
      </c>
      <c r="C25" s="9" t="s">
        <v>39</v>
      </c>
      <c r="D25" s="8" t="s">
        <v>76</v>
      </c>
      <c r="E25" s="9" t="s">
        <v>22</v>
      </c>
      <c r="F25" s="16" t="str">
        <f>IF('Score Entry'!G19="","",'Score Entry'!G19)</f>
        <v/>
      </c>
      <c r="G25" s="16" t="str">
        <f>IF('Score Entry'!H19="","",'Score Entry'!H19)</f>
        <v/>
      </c>
      <c r="H25" s="9" t="s">
        <v>33</v>
      </c>
      <c r="I25" s="12" t="str">
        <f>IF('Score Entry'!K19="","",'Score Entry'!K19)</f>
        <v/>
      </c>
    </row>
    <row r="26" spans="1:9" x14ac:dyDescent="0.3">
      <c r="A26" s="8" t="s">
        <v>92</v>
      </c>
      <c r="B26" s="8">
        <v>7</v>
      </c>
      <c r="C26" s="9" t="s">
        <v>45</v>
      </c>
      <c r="D26" s="8" t="s">
        <v>71</v>
      </c>
      <c r="E26" s="9" t="s">
        <v>22</v>
      </c>
      <c r="F26" s="16" t="str">
        <f>IF('Score Entry'!G23="","",'Score Entry'!G23)</f>
        <v/>
      </c>
      <c r="G26" s="16" t="str">
        <f>IF('Score Entry'!H23="","",'Score Entry'!H23)</f>
        <v/>
      </c>
      <c r="H26" s="9" t="s">
        <v>32</v>
      </c>
      <c r="I26" s="12" t="str">
        <f>IF('Score Entry'!K23="","",'Score Entry'!K23)</f>
        <v/>
      </c>
    </row>
    <row r="27" spans="1:9" x14ac:dyDescent="0.3">
      <c r="A27" s="8" t="s">
        <v>93</v>
      </c>
      <c r="B27" s="8">
        <v>7</v>
      </c>
      <c r="C27" s="9" t="s">
        <v>45</v>
      </c>
      <c r="D27" s="8" t="s">
        <v>74</v>
      </c>
      <c r="E27" s="9" t="s">
        <v>26</v>
      </c>
      <c r="F27" s="16" t="str">
        <f>IF('Score Entry'!G24="","",'Score Entry'!G24)</f>
        <v/>
      </c>
      <c r="G27" s="16" t="str">
        <f>IF('Score Entry'!H24="","",'Score Entry'!H24)</f>
        <v/>
      </c>
      <c r="H27" s="9" t="s">
        <v>33</v>
      </c>
      <c r="I27" s="12" t="str">
        <f>IF('Score Entry'!K24="","",'Score Entry'!K24)</f>
        <v/>
      </c>
    </row>
    <row r="28" spans="1:9" x14ac:dyDescent="0.3">
      <c r="A28" s="8" t="s">
        <v>94</v>
      </c>
      <c r="B28" s="8">
        <v>7</v>
      </c>
      <c r="C28" s="9" t="s">
        <v>45</v>
      </c>
      <c r="D28" s="8" t="s">
        <v>76</v>
      </c>
      <c r="E28" s="9" t="s">
        <v>24</v>
      </c>
      <c r="F28" s="16" t="str">
        <f>IF('Score Entry'!G25="","",'Score Entry'!G25)</f>
        <v/>
      </c>
      <c r="G28" s="16" t="str">
        <f>IF('Score Entry'!H25="","",'Score Entry'!H25)</f>
        <v/>
      </c>
      <c r="H28" s="9" t="s">
        <v>35</v>
      </c>
      <c r="I28" s="12" t="str">
        <f>IF('Score Entry'!K25="","",'Score Entry'!K25)</f>
        <v/>
      </c>
    </row>
    <row r="29" spans="1:9" x14ac:dyDescent="0.3">
      <c r="A29" s="8" t="s">
        <v>98</v>
      </c>
      <c r="B29" s="8">
        <v>9</v>
      </c>
      <c r="C29" s="9" t="s">
        <v>50</v>
      </c>
      <c r="D29" s="8" t="s">
        <v>71</v>
      </c>
      <c r="E29" s="9" t="s">
        <v>29</v>
      </c>
      <c r="F29" s="16" t="str">
        <f>IF('Score Entry'!G29="","",'Score Entry'!G29)</f>
        <v/>
      </c>
      <c r="G29" s="16" t="str">
        <f>IF('Score Entry'!H29="","",'Score Entry'!H29)</f>
        <v/>
      </c>
      <c r="H29" s="9" t="s">
        <v>33</v>
      </c>
      <c r="I29" s="12" t="str">
        <f>IF('Score Entry'!K29="","",'Score Entry'!K29)</f>
        <v/>
      </c>
    </row>
    <row r="30" spans="1:9" x14ac:dyDescent="0.3">
      <c r="A30" s="8" t="s">
        <v>99</v>
      </c>
      <c r="B30" s="8">
        <v>9</v>
      </c>
      <c r="C30" s="9" t="s">
        <v>50</v>
      </c>
      <c r="D30" s="8" t="s">
        <v>74</v>
      </c>
      <c r="E30" s="9" t="s">
        <v>22</v>
      </c>
      <c r="F30" s="16" t="str">
        <f>IF('Score Entry'!G30="","",'Score Entry'!G30)</f>
        <v/>
      </c>
      <c r="G30" s="16" t="str">
        <f>IF('Score Entry'!H30="","",'Score Entry'!H30)</f>
        <v/>
      </c>
      <c r="H30" s="9" t="s">
        <v>26</v>
      </c>
      <c r="I30" s="12" t="str">
        <f>IF('Score Entry'!K30="","",'Score Entry'!K30)</f>
        <v/>
      </c>
    </row>
    <row r="31" spans="1:9" x14ac:dyDescent="0.3">
      <c r="A31" s="8" t="s">
        <v>100</v>
      </c>
      <c r="B31" s="8">
        <v>9</v>
      </c>
      <c r="C31" s="9" t="s">
        <v>50</v>
      </c>
      <c r="D31" s="8" t="s">
        <v>76</v>
      </c>
      <c r="E31" s="9" t="s">
        <v>24</v>
      </c>
      <c r="F31" s="16" t="str">
        <f>IF('Score Entry'!G31="","",'Score Entry'!G31)</f>
        <v/>
      </c>
      <c r="G31" s="16" t="str">
        <f>IF('Score Entry'!H31="","",'Score Entry'!H31)</f>
        <v/>
      </c>
      <c r="H31" s="9" t="s">
        <v>32</v>
      </c>
      <c r="I31" s="12" t="str">
        <f>IF('Score Entry'!K31="","",'Score Entry'!K31)</f>
        <v/>
      </c>
    </row>
    <row r="32" spans="1:9" x14ac:dyDescent="0.3">
      <c r="A32" s="8" t="s">
        <v>104</v>
      </c>
      <c r="B32" s="8">
        <v>11</v>
      </c>
      <c r="C32" s="9" t="s">
        <v>56</v>
      </c>
      <c r="D32" s="8" t="s">
        <v>71</v>
      </c>
      <c r="E32" s="9" t="s">
        <v>29</v>
      </c>
      <c r="F32" s="16" t="str">
        <f>IF('Score Entry'!G35="","",'Score Entry'!G35)</f>
        <v/>
      </c>
      <c r="G32" s="16" t="str">
        <f>IF('Score Entry'!H35="","",'Score Entry'!H35)</f>
        <v/>
      </c>
      <c r="H32" s="9" t="s">
        <v>26</v>
      </c>
      <c r="I32" s="12" t="str">
        <f>IF('Score Entry'!K35="","",'Score Entry'!K35)</f>
        <v/>
      </c>
    </row>
    <row r="33" spans="1:9" x14ac:dyDescent="0.3">
      <c r="A33" s="8" t="s">
        <v>105</v>
      </c>
      <c r="B33" s="8">
        <v>11</v>
      </c>
      <c r="C33" s="9" t="s">
        <v>56</v>
      </c>
      <c r="D33" s="8" t="s">
        <v>74</v>
      </c>
      <c r="E33" s="9" t="s">
        <v>33</v>
      </c>
      <c r="F33" s="16" t="str">
        <f>IF('Score Entry'!G36="","",'Score Entry'!G36)</f>
        <v/>
      </c>
      <c r="G33" s="16" t="str">
        <f>IF('Score Entry'!H36="","",'Score Entry'!H36)</f>
        <v/>
      </c>
      <c r="H33" s="9" t="s">
        <v>35</v>
      </c>
      <c r="I33" s="12" t="str">
        <f>IF('Score Entry'!K36="","",'Score Entry'!K36)</f>
        <v/>
      </c>
    </row>
    <row r="34" spans="1:9" x14ac:dyDescent="0.3">
      <c r="A34" s="8" t="s">
        <v>106</v>
      </c>
      <c r="B34" s="8">
        <v>11</v>
      </c>
      <c r="C34" s="9" t="s">
        <v>56</v>
      </c>
      <c r="D34" s="8" t="s">
        <v>76</v>
      </c>
      <c r="E34" s="9" t="s">
        <v>22</v>
      </c>
      <c r="F34" s="16" t="str">
        <f>IF('Score Entry'!G37="","",'Score Entry'!G37)</f>
        <v/>
      </c>
      <c r="G34" s="16" t="str">
        <f>IF('Score Entry'!H37="","",'Score Entry'!H37)</f>
        <v/>
      </c>
      <c r="H34" s="9" t="s">
        <v>24</v>
      </c>
      <c r="I34" s="12" t="str">
        <f>IF('Score Entry'!K37="","",'Score Entry'!K37)</f>
        <v/>
      </c>
    </row>
    <row r="35" spans="1:9" x14ac:dyDescent="0.3">
      <c r="A35" s="8" t="s">
        <v>107</v>
      </c>
      <c r="B35" s="8">
        <v>12</v>
      </c>
      <c r="C35" s="9" t="s">
        <v>58</v>
      </c>
      <c r="D35" s="8" t="s">
        <v>71</v>
      </c>
      <c r="E35" s="9" t="s">
        <v>22</v>
      </c>
      <c r="F35" s="16" t="str">
        <f>IF('Score Entry'!G38="","",'Score Entry'!G38)</f>
        <v/>
      </c>
      <c r="G35" s="16" t="str">
        <f>IF('Score Entry'!H38="","",'Score Entry'!H38)</f>
        <v/>
      </c>
      <c r="H35" s="9" t="s">
        <v>29</v>
      </c>
      <c r="I35" s="12" t="str">
        <f>IF('Score Entry'!K38="","",'Score Entry'!K38)</f>
        <v/>
      </c>
    </row>
    <row r="36" spans="1:9" x14ac:dyDescent="0.3">
      <c r="A36" s="8" t="s">
        <v>108</v>
      </c>
      <c r="B36" s="8">
        <v>12</v>
      </c>
      <c r="C36" s="9" t="s">
        <v>58</v>
      </c>
      <c r="D36" s="8" t="s">
        <v>74</v>
      </c>
      <c r="E36" s="9" t="s">
        <v>26</v>
      </c>
      <c r="F36" s="16" t="str">
        <f>IF('Score Entry'!G39="","",'Score Entry'!G39)</f>
        <v/>
      </c>
      <c r="G36" s="16" t="str">
        <f>IF('Score Entry'!H39="","",'Score Entry'!H39)</f>
        <v/>
      </c>
      <c r="H36" s="9" t="s">
        <v>35</v>
      </c>
      <c r="I36" s="12" t="str">
        <f>IF('Score Entry'!K39="","",'Score Entry'!K39)</f>
        <v/>
      </c>
    </row>
    <row r="37" spans="1:9" x14ac:dyDescent="0.3">
      <c r="A37" s="8" t="s">
        <v>109</v>
      </c>
      <c r="B37" s="8">
        <v>12</v>
      </c>
      <c r="C37" s="9" t="s">
        <v>58</v>
      </c>
      <c r="D37" s="8" t="s">
        <v>76</v>
      </c>
      <c r="E37" s="9" t="s">
        <v>32</v>
      </c>
      <c r="F37" s="16" t="str">
        <f>IF('Score Entry'!G40="","",'Score Entry'!G40)</f>
        <v/>
      </c>
      <c r="G37" s="16" t="str">
        <f>IF('Score Entry'!H40="","",'Score Entry'!H40)</f>
        <v/>
      </c>
      <c r="H37" s="9" t="s">
        <v>33</v>
      </c>
      <c r="I37" s="12" t="str">
        <f>IF('Score Entry'!K40="","",'Score Entry'!K40)</f>
        <v/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</vt:lpstr>
      <vt:lpstr>Master Draw</vt:lpstr>
      <vt:lpstr>Score Entry</vt:lpstr>
      <vt:lpstr>Mens Ladder</vt:lpstr>
      <vt:lpstr>Womens Ladder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Ioakima Iosua</dc:creator>
  <cp:lastModifiedBy>Ioakima Iosua</cp:lastModifiedBy>
  <dcterms:created xsi:type="dcterms:W3CDTF">2026-04-01T12:54:49Z</dcterms:created>
  <dcterms:modified xsi:type="dcterms:W3CDTF">2026-04-01T12:57:51Z</dcterms:modified>
</cp:coreProperties>
</file>